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 activeTab="5"/>
  </bookViews>
  <sheets>
    <sheet name="3 этапа(МЭ)" sheetId="1" r:id="rId1"/>
    <sheet name="3этапа(ЖЭ,Жвет,Мвет)" sheetId="4" r:id="rId2"/>
    <sheet name="4этапа(МЭ)" sheetId="5" r:id="rId3"/>
    <sheet name="4этапа (ЖЭ)" sheetId="6" r:id="rId4"/>
    <sheet name="4этапа (ЖВет)" sheetId="7" r:id="rId5"/>
    <sheet name="4этапа (МВет)" sheetId="8" r:id="rId6"/>
    <sheet name="Лист2" sheetId="2" r:id="rId7"/>
    <sheet name="Лист3" sheetId="3" r:id="rId8"/>
  </sheets>
  <calcPr calcId="125725"/>
</workbook>
</file>

<file path=xl/calcChain.xml><?xml version="1.0" encoding="utf-8"?>
<calcChain xmlns="http://schemas.openxmlformats.org/spreadsheetml/2006/main">
  <c r="J9" i="5"/>
  <c r="G6" i="8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5"/>
  <c r="G6" i="7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5"/>
  <c r="G6" i="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5"/>
  <c r="G34" i="6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J34" i="8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J6"/>
  <c r="I6"/>
  <c r="H6"/>
  <c r="J5"/>
  <c r="I5"/>
  <c r="H5"/>
  <c r="G4"/>
  <c r="J34" i="7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I6"/>
  <c r="H6"/>
  <c r="J5"/>
  <c r="I5"/>
  <c r="H5"/>
  <c r="G4"/>
  <c r="J34" i="6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J27"/>
  <c r="I27"/>
  <c r="H27"/>
  <c r="J26"/>
  <c r="I26"/>
  <c r="H26"/>
  <c r="J25"/>
  <c r="I25"/>
  <c r="H25"/>
  <c r="J24"/>
  <c r="I24"/>
  <c r="H24"/>
  <c r="J23"/>
  <c r="I23"/>
  <c r="H23"/>
  <c r="J22"/>
  <c r="I22"/>
  <c r="H22"/>
  <c r="J21"/>
  <c r="I21"/>
  <c r="H21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J10"/>
  <c r="I10"/>
  <c r="H10"/>
  <c r="J9"/>
  <c r="I9"/>
  <c r="H9"/>
  <c r="J8"/>
  <c r="I8"/>
  <c r="H8"/>
  <c r="J7"/>
  <c r="I7"/>
  <c r="H7"/>
  <c r="I6"/>
  <c r="H6"/>
  <c r="J5"/>
  <c r="I5"/>
  <c r="H5"/>
  <c r="G4"/>
  <c r="J34" i="5"/>
  <c r="I34"/>
  <c r="H34"/>
  <c r="J33"/>
  <c r="I33"/>
  <c r="H33"/>
  <c r="J32"/>
  <c r="I32"/>
  <c r="H32"/>
  <c r="J31"/>
  <c r="I31"/>
  <c r="H31"/>
  <c r="J30"/>
  <c r="I30"/>
  <c r="H30"/>
  <c r="J29"/>
  <c r="I29"/>
  <c r="H29"/>
  <c r="J28"/>
  <c r="I28"/>
  <c r="H28"/>
  <c r="I27"/>
  <c r="H27"/>
  <c r="J26"/>
  <c r="I26"/>
  <c r="H26"/>
  <c r="J25"/>
  <c r="I25"/>
  <c r="H25"/>
  <c r="J24"/>
  <c r="I24"/>
  <c r="H24"/>
  <c r="I23"/>
  <c r="H23"/>
  <c r="J22"/>
  <c r="I22"/>
  <c r="H22"/>
  <c r="J21"/>
  <c r="I21"/>
  <c r="H21"/>
  <c r="I20"/>
  <c r="H20"/>
  <c r="I19"/>
  <c r="H19"/>
  <c r="J18"/>
  <c r="I18"/>
  <c r="H18"/>
  <c r="I17"/>
  <c r="H17"/>
  <c r="J16"/>
  <c r="I16"/>
  <c r="H16"/>
  <c r="J15"/>
  <c r="I15"/>
  <c r="H15"/>
  <c r="I14"/>
  <c r="H14"/>
  <c r="I13"/>
  <c r="H13"/>
  <c r="I12"/>
  <c r="H12"/>
  <c r="I10"/>
  <c r="H10"/>
  <c r="I9"/>
  <c r="H9"/>
  <c r="I8"/>
  <c r="H8"/>
  <c r="I7"/>
  <c r="H7"/>
  <c r="I6"/>
  <c r="H6"/>
  <c r="I5"/>
  <c r="H5"/>
  <c r="J11"/>
  <c r="H11"/>
  <c r="I11"/>
  <c r="G4"/>
  <c r="H28" i="4"/>
  <c r="G28"/>
  <c r="H27"/>
  <c r="F27" s="1"/>
  <c r="G27"/>
  <c r="H26"/>
  <c r="G26"/>
  <c r="H25"/>
  <c r="F25" s="1"/>
  <c r="G25"/>
  <c r="H24"/>
  <c r="G24"/>
  <c r="H19"/>
  <c r="G19"/>
  <c r="H16"/>
  <c r="G16"/>
  <c r="H15"/>
  <c r="F15" s="1"/>
  <c r="G15"/>
  <c r="H14"/>
  <c r="G14"/>
  <c r="H9"/>
  <c r="G9"/>
  <c r="H8"/>
  <c r="G8"/>
  <c r="H7"/>
  <c r="F7" s="1"/>
  <c r="G7"/>
  <c r="H6"/>
  <c r="G6"/>
  <c r="H5"/>
  <c r="G5"/>
  <c r="H4"/>
  <c r="G4"/>
  <c r="I14" i="1"/>
  <c r="H14"/>
  <c r="H4"/>
  <c r="I4"/>
  <c r="H5"/>
  <c r="I5"/>
  <c r="G5" s="1"/>
  <c r="H6"/>
  <c r="I6"/>
  <c r="G6" s="1"/>
  <c r="H7"/>
  <c r="I7"/>
  <c r="H8"/>
  <c r="I8"/>
  <c r="G8" s="1"/>
  <c r="G9"/>
  <c r="H9"/>
  <c r="I9"/>
  <c r="H10"/>
  <c r="I10"/>
  <c r="H11"/>
  <c r="I11"/>
  <c r="G11" s="1"/>
  <c r="H12"/>
  <c r="I12"/>
  <c r="G12" s="1"/>
  <c r="H13"/>
  <c r="I13"/>
  <c r="H15"/>
  <c r="I15"/>
  <c r="G16"/>
  <c r="H16"/>
  <c r="I16"/>
  <c r="H17"/>
  <c r="I17"/>
  <c r="G17" s="1"/>
  <c r="H18"/>
  <c r="I18"/>
  <c r="G18" s="1"/>
  <c r="H19"/>
  <c r="I19"/>
  <c r="G19" s="1"/>
  <c r="H20"/>
  <c r="I20"/>
  <c r="G20" s="1"/>
  <c r="H21"/>
  <c r="I21"/>
  <c r="G21" s="1"/>
  <c r="H22"/>
  <c r="I22"/>
  <c r="H23"/>
  <c r="I23"/>
  <c r="G23" s="1"/>
  <c r="H24"/>
  <c r="I24"/>
  <c r="G24" s="1"/>
  <c r="H25"/>
  <c r="I25"/>
  <c r="G25" s="1"/>
  <c r="K25" i="8" l="1"/>
  <c r="K14"/>
  <c r="K26" i="7"/>
  <c r="K32" i="6"/>
  <c r="K29"/>
  <c r="K30"/>
  <c r="K11"/>
  <c r="K27"/>
  <c r="K31"/>
  <c r="F24" i="4"/>
  <c r="K33" i="6"/>
  <c r="K25"/>
  <c r="K18"/>
  <c r="K34"/>
  <c r="K28"/>
  <c r="K24"/>
  <c r="K26"/>
  <c r="K25" i="5"/>
  <c r="K29"/>
  <c r="K33"/>
  <c r="K34"/>
  <c r="K28"/>
  <c r="K32"/>
  <c r="K26"/>
  <c r="K30"/>
  <c r="K27"/>
  <c r="K31"/>
  <c r="F28" i="4"/>
  <c r="F26"/>
  <c r="F19"/>
  <c r="F16"/>
  <c r="F14"/>
  <c r="F6"/>
  <c r="F9"/>
  <c r="F8"/>
  <c r="F5"/>
  <c r="F4"/>
  <c r="G22" i="1"/>
  <c r="G13"/>
  <c r="G10"/>
  <c r="G15"/>
  <c r="G14"/>
  <c r="G7"/>
  <c r="G4"/>
  <c r="K12" i="8" l="1"/>
  <c r="K27"/>
  <c r="K10"/>
  <c r="K17"/>
  <c r="K13"/>
  <c r="K5"/>
  <c r="K15"/>
  <c r="K16"/>
  <c r="K18"/>
  <c r="K11"/>
  <c r="K9"/>
  <c r="K20"/>
  <c r="K33"/>
  <c r="K31"/>
  <c r="K34"/>
  <c r="K24"/>
  <c r="K22"/>
  <c r="K19"/>
  <c r="K21"/>
  <c r="K30"/>
  <c r="K8"/>
  <c r="K28"/>
  <c r="K32"/>
  <c r="K26"/>
  <c r="K23"/>
  <c r="K29"/>
  <c r="K8" i="7"/>
  <c r="K9"/>
  <c r="K29"/>
  <c r="K11"/>
  <c r="K34"/>
  <c r="K15"/>
  <c r="K25"/>
  <c r="K33"/>
  <c r="K31"/>
  <c r="K12"/>
  <c r="K19"/>
  <c r="K27"/>
  <c r="K14"/>
  <c r="K18"/>
  <c r="K20"/>
  <c r="K16"/>
  <c r="K13"/>
  <c r="K28"/>
  <c r="K10"/>
  <c r="K24"/>
  <c r="K32"/>
  <c r="K23"/>
  <c r="K30"/>
  <c r="K22"/>
  <c r="K21"/>
  <c r="K17"/>
  <c r="K22" i="6"/>
  <c r="K21"/>
  <c r="K15"/>
  <c r="K9"/>
  <c r="K13"/>
  <c r="K19"/>
  <c r="K23"/>
  <c r="K20"/>
  <c r="K8"/>
  <c r="K16"/>
  <c r="K12"/>
  <c r="K14"/>
  <c r="K17"/>
  <c r="K10"/>
  <c r="K22" i="5"/>
  <c r="K24"/>
  <c r="K18"/>
  <c r="K21"/>
</calcChain>
</file>

<file path=xl/comments1.xml><?xml version="1.0" encoding="utf-8"?>
<comments xmlns="http://schemas.openxmlformats.org/spreadsheetml/2006/main">
  <authors>
    <author>Демонстрационная версия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Поставить 1 над колонкой с соответствующим этапом</t>
        </r>
      </text>
    </comment>
  </commentList>
</comments>
</file>

<file path=xl/comments2.xml><?xml version="1.0" encoding="utf-8"?>
<comments xmlns="http://schemas.openxmlformats.org/spreadsheetml/2006/main">
  <authors>
    <author>Демонстрационная версия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Поставить 1 над колонкой с соответствующим этапом</t>
        </r>
      </text>
    </comment>
  </commentList>
</comments>
</file>

<file path=xl/comments3.xml><?xml version="1.0" encoding="utf-8"?>
<comments xmlns="http://schemas.openxmlformats.org/spreadsheetml/2006/main">
  <authors>
    <author>Демонстрационная версия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Поставить 1 над колонкой с соответствующим этапом</t>
        </r>
      </text>
    </comment>
  </commentList>
</comments>
</file>

<file path=xl/comments4.xml><?xml version="1.0" encoding="utf-8"?>
<comments xmlns="http://schemas.openxmlformats.org/spreadsheetml/2006/main">
  <authors>
    <author>Демонстрационная версия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204"/>
          </rPr>
          <t>Поставить 1 над колонкой с соответствующим этапом</t>
        </r>
      </text>
    </comment>
  </commentList>
</comments>
</file>

<file path=xl/sharedStrings.xml><?xml version="1.0" encoding="utf-8"?>
<sst xmlns="http://schemas.openxmlformats.org/spreadsheetml/2006/main" count="146" uniqueCount="58">
  <si>
    <t>МЭ</t>
  </si>
  <si>
    <t>Козорез Иван</t>
  </si>
  <si>
    <t>Семенов Алексей</t>
  </si>
  <si>
    <t>Макаровский Максим</t>
  </si>
  <si>
    <t>Афраков Роман</t>
  </si>
  <si>
    <t xml:space="preserve">Кураков </t>
  </si>
  <si>
    <t>Алексей</t>
  </si>
  <si>
    <t>Гоманюк Дмитрий</t>
  </si>
  <si>
    <t>Мезенцев Ульян</t>
  </si>
  <si>
    <t>Лагода Максим</t>
  </si>
  <si>
    <t>1этап</t>
  </si>
  <si>
    <t>2этап</t>
  </si>
  <si>
    <t>3этап</t>
  </si>
  <si>
    <t>Вахонин Владимир</t>
  </si>
  <si>
    <t>Лапчинский Михаил</t>
  </si>
  <si>
    <t>Черненко Евгений</t>
  </si>
  <si>
    <t>Ланюгин Кирилл</t>
  </si>
  <si>
    <t>Козлов Сергей</t>
  </si>
  <si>
    <t>Один Сергей</t>
  </si>
  <si>
    <t>Мельниченко Антон</t>
  </si>
  <si>
    <t>Коротков Кирилл</t>
  </si>
  <si>
    <t>Хромов Дмитрий</t>
  </si>
  <si>
    <t>Питеркин Дмитрий</t>
  </si>
  <si>
    <t>Барахоев Дмитрий</t>
  </si>
  <si>
    <t>Кураков Алексей</t>
  </si>
  <si>
    <t>Оспельников Максим</t>
  </si>
  <si>
    <t>Аверкин Павел</t>
  </si>
  <si>
    <t>Итог 2х лучших гонок</t>
  </si>
  <si>
    <t>место</t>
  </si>
  <si>
    <t>ЖЭ</t>
  </si>
  <si>
    <t>Радыгина Екатерина</t>
  </si>
  <si>
    <t>Кириченко Кристина</t>
  </si>
  <si>
    <t>Сигитова Маргарита</t>
  </si>
  <si>
    <t>Чичик Наталья</t>
  </si>
  <si>
    <t>Ивакина Наталья</t>
  </si>
  <si>
    <t>Нуреева Наталья</t>
  </si>
  <si>
    <t>Сводный протокол "Ночная лига 2016"</t>
  </si>
  <si>
    <t>Ж  ветераны</t>
  </si>
  <si>
    <t>Сингур Марина</t>
  </si>
  <si>
    <t>Потапова Ирина</t>
  </si>
  <si>
    <t>Наумова Наталья</t>
  </si>
  <si>
    <t>Кузнецова Алла</t>
  </si>
  <si>
    <t>Хынина Виктория</t>
  </si>
  <si>
    <t>сошел</t>
  </si>
  <si>
    <t>Шахватова Татьяна</t>
  </si>
  <si>
    <t>М  ветераны</t>
  </si>
  <si>
    <t>Перехода Александр</t>
  </si>
  <si>
    <t>Малыгин Руслан</t>
  </si>
  <si>
    <t>Семенчуков Юрий</t>
  </si>
  <si>
    <t>снят</t>
  </si>
  <si>
    <t>Кортылев Сергей</t>
  </si>
  <si>
    <t>Кузнецов Вячеслав</t>
  </si>
  <si>
    <t>этап-якорь</t>
  </si>
  <si>
    <t>Жвет</t>
  </si>
  <si>
    <t>Мвет</t>
  </si>
  <si>
    <t>Тимофеев Алексей</t>
  </si>
  <si>
    <t>Крючков Егор</t>
  </si>
  <si>
    <t>4 этап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</si>
</sst>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0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0" fillId="0" borderId="0" xfId="0" applyAlignment="1">
      <alignment horizontal="right"/>
    </xf>
    <xf numFmtId="164" fontId="4" fillId="0" borderId="0" xfId="0" applyNumberFormat="1" applyFont="1" applyAlignment="1">
      <alignment wrapText="1"/>
    </xf>
    <xf numFmtId="0" fontId="0" fillId="0" borderId="0" xfId="0" applyNumberFormat="1"/>
    <xf numFmtId="1" fontId="0" fillId="0" borderId="0" xfId="0" applyNumberFormat="1"/>
    <xf numFmtId="0" fontId="0" fillId="0" borderId="0" xfId="0" applyAlignment="1">
      <alignment textRotation="90" wrapText="1"/>
    </xf>
    <xf numFmtId="21" fontId="6" fillId="0" borderId="0" xfId="0" applyNumberFormat="1" applyFont="1"/>
  </cellXfs>
  <cellStyles count="1">
    <cellStyle name="Обычный" xfId="0" builtinId="0"/>
  </cellStyles>
  <dxfs count="1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5" tint="-0.24994659260841701"/>
      </font>
      <fill>
        <patternFill>
          <bgColor rgb="FFF39FAB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5" tint="-0.24994659260841701"/>
      </font>
      <fill>
        <patternFill>
          <bgColor rgb="FFF39FAB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5" tint="-0.24994659260841701"/>
      </font>
      <fill>
        <patternFill>
          <bgColor rgb="FFF39FAB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5" tint="-0.24994659260841701"/>
      </font>
      <fill>
        <patternFill>
          <bgColor rgb="FFF39FAB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39FA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opLeftCell="A7" workbookViewId="0">
      <selection activeCell="B23" sqref="B23"/>
    </sheetView>
  </sheetViews>
  <sheetFormatPr defaultRowHeight="15"/>
  <cols>
    <col min="1" max="1" width="3.42578125" customWidth="1"/>
    <col min="3" max="3" width="12.140625" customWidth="1"/>
    <col min="4" max="4" width="7" customWidth="1"/>
    <col min="5" max="5" width="7.28515625" customWidth="1"/>
    <col min="6" max="6" width="7.140625" customWidth="1"/>
    <col min="7" max="7" width="10.28515625" style="1" customWidth="1"/>
    <col min="8" max="9" width="7.140625" style="1" customWidth="1"/>
    <col min="10" max="10" width="7.140625" customWidth="1"/>
  </cols>
  <sheetData>
    <row r="1" spans="1:10" ht="15.75">
      <c r="E1" s="5" t="s">
        <v>36</v>
      </c>
      <c r="F1" s="5"/>
      <c r="G1" s="6"/>
      <c r="H1" s="6"/>
    </row>
    <row r="3" spans="1:10">
      <c r="B3" s="2" t="s">
        <v>0</v>
      </c>
      <c r="C3" s="2"/>
      <c r="D3" s="2" t="s">
        <v>10</v>
      </c>
      <c r="E3" s="2" t="s">
        <v>11</v>
      </c>
      <c r="F3" s="2" t="s">
        <v>12</v>
      </c>
      <c r="G3" s="3" t="s">
        <v>27</v>
      </c>
      <c r="H3" s="3"/>
      <c r="I3" s="3"/>
      <c r="J3" s="3" t="s">
        <v>28</v>
      </c>
    </row>
    <row r="4" spans="1:10">
      <c r="A4">
        <v>1</v>
      </c>
      <c r="B4" t="s">
        <v>1</v>
      </c>
      <c r="D4" s="1">
        <v>2.9861111111111113E-2</v>
      </c>
      <c r="E4" s="1">
        <v>2.119212962962963E-2</v>
      </c>
      <c r="F4" s="1">
        <v>2.101851851851852E-2</v>
      </c>
      <c r="G4" s="3">
        <f>I4+H4</f>
        <v>4.221064814814815E-2</v>
      </c>
      <c r="H4" s="1">
        <f>SMALL(D4:F4,1)</f>
        <v>2.101851851851852E-2</v>
      </c>
      <c r="I4" s="1">
        <f>SMALL(D4:F4,2)</f>
        <v>2.119212962962963E-2</v>
      </c>
      <c r="J4" s="2">
        <v>1</v>
      </c>
    </row>
    <row r="5" spans="1:10">
      <c r="A5">
        <v>2</v>
      </c>
      <c r="B5" t="s">
        <v>2</v>
      </c>
      <c r="D5" s="1">
        <v>3.1597222222222221E-2</v>
      </c>
      <c r="E5" s="1">
        <v>2.5532407407407406E-2</v>
      </c>
      <c r="F5" s="1">
        <v>2.2743055555555555E-2</v>
      </c>
      <c r="G5" s="3">
        <f t="shared" ref="G5:G25" si="0">I5+H5</f>
        <v>4.8275462962962964E-2</v>
      </c>
      <c r="H5" s="1">
        <f t="shared" ref="H5:H25" si="1">SMALL(D5:F5,1)</f>
        <v>2.2743055555555555E-2</v>
      </c>
      <c r="I5" s="1">
        <f t="shared" ref="I5:I25" si="2">SMALL(D5:F5,2)</f>
        <v>2.5532407407407406E-2</v>
      </c>
      <c r="J5" s="2">
        <v>3</v>
      </c>
    </row>
    <row r="6" spans="1:10">
      <c r="A6">
        <v>3</v>
      </c>
      <c r="B6" t="s">
        <v>3</v>
      </c>
      <c r="D6" s="1">
        <v>3.4606481481481481E-2</v>
      </c>
      <c r="E6" s="1">
        <v>2.2013888888888888E-2</v>
      </c>
      <c r="F6" s="1">
        <v>2.476851851851852E-2</v>
      </c>
      <c r="G6" s="3">
        <f t="shared" si="0"/>
        <v>4.6782407407407411E-2</v>
      </c>
      <c r="H6" s="1">
        <f t="shared" si="1"/>
        <v>2.2013888888888888E-2</v>
      </c>
      <c r="I6" s="1">
        <f t="shared" si="2"/>
        <v>2.476851851851852E-2</v>
      </c>
      <c r="J6" s="2">
        <v>2</v>
      </c>
    </row>
    <row r="7" spans="1:10">
      <c r="A7">
        <v>4</v>
      </c>
      <c r="B7" t="s">
        <v>4</v>
      </c>
      <c r="D7" s="1">
        <v>3.7615740740740741E-2</v>
      </c>
      <c r="E7" s="1">
        <v>2.5347222222222219E-2</v>
      </c>
      <c r="F7" s="1"/>
      <c r="G7" s="3">
        <f t="shared" si="0"/>
        <v>6.2962962962962957E-2</v>
      </c>
      <c r="H7" s="1">
        <f t="shared" si="1"/>
        <v>2.5347222222222219E-2</v>
      </c>
      <c r="I7" s="1">
        <f t="shared" si="2"/>
        <v>3.7615740740740741E-2</v>
      </c>
      <c r="J7">
        <v>9</v>
      </c>
    </row>
    <row r="8" spans="1:10">
      <c r="A8">
        <v>5</v>
      </c>
      <c r="B8" t="s">
        <v>5</v>
      </c>
      <c r="C8" t="s">
        <v>6</v>
      </c>
      <c r="D8" s="1">
        <v>3.7893518518518521E-2</v>
      </c>
      <c r="E8" s="1">
        <v>3.4525462962962966E-2</v>
      </c>
      <c r="F8" s="1"/>
      <c r="G8" s="3">
        <f t="shared" si="0"/>
        <v>7.2418981481481487E-2</v>
      </c>
      <c r="H8" s="1">
        <f t="shared" si="1"/>
        <v>3.4525462962962966E-2</v>
      </c>
      <c r="I8" s="1">
        <f t="shared" si="2"/>
        <v>3.7893518518518521E-2</v>
      </c>
      <c r="J8">
        <v>12</v>
      </c>
    </row>
    <row r="9" spans="1:10">
      <c r="A9">
        <v>6</v>
      </c>
      <c r="B9" t="s">
        <v>7</v>
      </c>
      <c r="D9" s="1">
        <v>3.8738425925925926E-2</v>
      </c>
      <c r="E9" s="1">
        <v>2.78125E-2</v>
      </c>
      <c r="F9" s="1">
        <v>2.3171296296296297E-2</v>
      </c>
      <c r="G9" s="3">
        <f t="shared" si="0"/>
        <v>5.0983796296296298E-2</v>
      </c>
      <c r="H9" s="1">
        <f t="shared" si="1"/>
        <v>2.3171296296296297E-2</v>
      </c>
      <c r="I9" s="1">
        <f t="shared" si="2"/>
        <v>2.78125E-2</v>
      </c>
      <c r="J9">
        <v>7</v>
      </c>
    </row>
    <row r="10" spans="1:10">
      <c r="A10">
        <v>7</v>
      </c>
      <c r="B10" t="s">
        <v>8</v>
      </c>
      <c r="D10" s="1">
        <v>3.9837962962962964E-2</v>
      </c>
      <c r="E10" s="1">
        <v>0</v>
      </c>
      <c r="F10" s="1"/>
      <c r="G10" s="1">
        <f t="shared" si="0"/>
        <v>3.9837962962962964E-2</v>
      </c>
      <c r="H10" s="1">
        <f t="shared" si="1"/>
        <v>0</v>
      </c>
      <c r="I10" s="1">
        <f t="shared" si="2"/>
        <v>3.9837962962962964E-2</v>
      </c>
    </row>
    <row r="11" spans="1:10">
      <c r="A11">
        <v>8</v>
      </c>
      <c r="B11" t="s">
        <v>9</v>
      </c>
      <c r="D11" s="1">
        <v>4.0590277777777781E-2</v>
      </c>
      <c r="E11" s="1"/>
      <c r="F11" s="1">
        <v>2.7581018518518519E-2</v>
      </c>
      <c r="G11" s="3">
        <f t="shared" si="0"/>
        <v>6.8171296296296299E-2</v>
      </c>
      <c r="H11" s="1">
        <f t="shared" si="1"/>
        <v>2.7581018518518519E-2</v>
      </c>
      <c r="I11" s="1">
        <f t="shared" si="2"/>
        <v>4.0590277777777781E-2</v>
      </c>
      <c r="J11">
        <v>11</v>
      </c>
    </row>
    <row r="12" spans="1:10">
      <c r="A12">
        <v>9</v>
      </c>
      <c r="B12" t="s">
        <v>13</v>
      </c>
      <c r="D12" s="1">
        <v>4.1134259259259259E-2</v>
      </c>
      <c r="E12" s="1">
        <v>4.8402777777777774E-2</v>
      </c>
      <c r="F12" s="1"/>
      <c r="G12" s="3">
        <f t="shared" si="0"/>
        <v>8.9537037037037026E-2</v>
      </c>
      <c r="H12" s="1">
        <f t="shared" si="1"/>
        <v>4.1134259259259259E-2</v>
      </c>
      <c r="I12" s="1">
        <f t="shared" si="2"/>
        <v>4.8402777777777774E-2</v>
      </c>
      <c r="J12">
        <v>13</v>
      </c>
    </row>
    <row r="13" spans="1:10">
      <c r="A13">
        <v>10</v>
      </c>
      <c r="B13" t="s">
        <v>14</v>
      </c>
      <c r="D13" s="1">
        <v>4.1469907407407407E-2</v>
      </c>
      <c r="E13" s="1"/>
      <c r="F13" s="1">
        <v>2.5509259259259259E-2</v>
      </c>
      <c r="G13" s="3">
        <f t="shared" si="0"/>
        <v>6.6979166666666673E-2</v>
      </c>
      <c r="H13" s="1">
        <f t="shared" si="1"/>
        <v>2.5509259259259259E-2</v>
      </c>
      <c r="I13" s="1">
        <f t="shared" si="2"/>
        <v>4.1469907407407407E-2</v>
      </c>
      <c r="J13">
        <v>10</v>
      </c>
    </row>
    <row r="14" spans="1:10">
      <c r="A14">
        <v>11</v>
      </c>
      <c r="B14" t="s">
        <v>15</v>
      </c>
      <c r="D14" s="1">
        <v>4.1724537037037039E-2</v>
      </c>
      <c r="E14" s="1"/>
      <c r="F14" s="1">
        <v>0</v>
      </c>
      <c r="G14" s="1">
        <f t="shared" si="0"/>
        <v>4.1724537037037039E-2</v>
      </c>
      <c r="H14" s="1">
        <f t="shared" si="1"/>
        <v>0</v>
      </c>
      <c r="I14" s="1">
        <f t="shared" si="2"/>
        <v>4.1724537037037039E-2</v>
      </c>
    </row>
    <row r="15" spans="1:10">
      <c r="A15">
        <v>12</v>
      </c>
      <c r="B15" t="s">
        <v>16</v>
      </c>
      <c r="D15" s="1">
        <v>4.3946759259259255E-2</v>
      </c>
      <c r="E15" s="1">
        <v>5.0833333333333335E-2</v>
      </c>
      <c r="F15" s="1"/>
      <c r="G15" s="3">
        <f t="shared" si="0"/>
        <v>9.4780092592592596E-2</v>
      </c>
      <c r="H15" s="1">
        <f t="shared" si="1"/>
        <v>4.3946759259259255E-2</v>
      </c>
      <c r="I15" s="1">
        <f t="shared" si="2"/>
        <v>5.0833333333333335E-2</v>
      </c>
      <c r="J15">
        <v>14</v>
      </c>
    </row>
    <row r="16" spans="1:10">
      <c r="A16">
        <v>13</v>
      </c>
      <c r="B16" t="s">
        <v>17</v>
      </c>
      <c r="D16" s="1">
        <v>4.7164351851851853E-2</v>
      </c>
      <c r="E16" s="1">
        <v>2.2650462962962966E-2</v>
      </c>
      <c r="F16" s="1">
        <v>2.8055555555555556E-2</v>
      </c>
      <c r="G16" s="3">
        <f t="shared" si="0"/>
        <v>5.0706018518518525E-2</v>
      </c>
      <c r="H16" s="1">
        <f t="shared" si="1"/>
        <v>2.2650462962962966E-2</v>
      </c>
      <c r="I16" s="1">
        <f t="shared" si="2"/>
        <v>2.8055555555555556E-2</v>
      </c>
      <c r="J16">
        <v>6</v>
      </c>
    </row>
    <row r="17" spans="1:10">
      <c r="A17">
        <v>14</v>
      </c>
      <c r="B17" t="s">
        <v>18</v>
      </c>
      <c r="D17" s="1">
        <v>5.1782407407407409E-2</v>
      </c>
      <c r="E17" s="1"/>
      <c r="F17" s="1">
        <v>0</v>
      </c>
      <c r="G17" s="1">
        <f t="shared" si="0"/>
        <v>5.1782407407407409E-2</v>
      </c>
      <c r="H17" s="1">
        <f t="shared" si="1"/>
        <v>0</v>
      </c>
      <c r="I17" s="1">
        <f t="shared" si="2"/>
        <v>5.1782407407407409E-2</v>
      </c>
    </row>
    <row r="18" spans="1:10">
      <c r="A18">
        <v>15</v>
      </c>
      <c r="B18" t="s">
        <v>19</v>
      </c>
      <c r="D18" s="1"/>
      <c r="E18" s="1">
        <v>2.6990740740740742E-2</v>
      </c>
      <c r="F18" s="1">
        <v>2.1747685185185186E-2</v>
      </c>
      <c r="G18" s="3">
        <f t="shared" si="0"/>
        <v>4.8738425925925928E-2</v>
      </c>
      <c r="H18" s="1">
        <f t="shared" si="1"/>
        <v>2.1747685185185186E-2</v>
      </c>
      <c r="I18" s="1">
        <f t="shared" si="2"/>
        <v>2.6990740740740742E-2</v>
      </c>
      <c r="J18">
        <v>4</v>
      </c>
    </row>
    <row r="19" spans="1:10">
      <c r="A19">
        <v>16</v>
      </c>
      <c r="B19" t="s">
        <v>20</v>
      </c>
      <c r="D19" s="1"/>
      <c r="E19" s="1">
        <v>2.7800925925925923E-2</v>
      </c>
      <c r="F19" s="1">
        <v>2.2476851851851855E-2</v>
      </c>
      <c r="G19" s="3">
        <f t="shared" si="0"/>
        <v>5.0277777777777782E-2</v>
      </c>
      <c r="H19" s="1">
        <f t="shared" si="1"/>
        <v>2.2476851851851855E-2</v>
      </c>
      <c r="I19" s="1">
        <f t="shared" si="2"/>
        <v>2.7800925925925923E-2</v>
      </c>
      <c r="J19">
        <v>5</v>
      </c>
    </row>
    <row r="20" spans="1:10">
      <c r="A20">
        <v>17</v>
      </c>
      <c r="B20" t="s">
        <v>21</v>
      </c>
      <c r="D20" s="1">
        <v>0</v>
      </c>
      <c r="E20" s="1">
        <v>2.8773148148148145E-2</v>
      </c>
      <c r="F20" s="1"/>
      <c r="G20" s="1">
        <f t="shared" si="0"/>
        <v>2.8773148148148145E-2</v>
      </c>
      <c r="H20" s="1">
        <f t="shared" si="1"/>
        <v>0</v>
      </c>
      <c r="I20" s="1">
        <f t="shared" si="2"/>
        <v>2.8773148148148145E-2</v>
      </c>
    </row>
    <row r="21" spans="1:10">
      <c r="A21">
        <v>18</v>
      </c>
      <c r="B21" t="s">
        <v>22</v>
      </c>
      <c r="D21" s="1">
        <v>0</v>
      </c>
      <c r="E21" s="1">
        <v>3.1134259259259261E-2</v>
      </c>
      <c r="F21" s="1"/>
      <c r="G21" s="1">
        <f t="shared" si="0"/>
        <v>3.1134259259259261E-2</v>
      </c>
      <c r="H21" s="1">
        <f t="shared" si="1"/>
        <v>0</v>
      </c>
      <c r="I21" s="1">
        <f t="shared" si="2"/>
        <v>3.1134259259259261E-2</v>
      </c>
    </row>
    <row r="22" spans="1:10">
      <c r="A22">
        <v>19</v>
      </c>
      <c r="B22" t="s">
        <v>23</v>
      </c>
      <c r="D22" s="1"/>
      <c r="E22" s="1">
        <v>3.4016203703703708E-2</v>
      </c>
      <c r="F22" s="1">
        <v>2.6076388888888885E-2</v>
      </c>
      <c r="G22" s="3">
        <f t="shared" si="0"/>
        <v>6.0092592592592593E-2</v>
      </c>
      <c r="H22" s="1">
        <f t="shared" si="1"/>
        <v>2.6076388888888885E-2</v>
      </c>
      <c r="I22" s="1">
        <f t="shared" si="2"/>
        <v>3.4016203703703708E-2</v>
      </c>
      <c r="J22">
        <v>8</v>
      </c>
    </row>
    <row r="23" spans="1:10">
      <c r="A23">
        <v>20</v>
      </c>
      <c r="B23" t="s">
        <v>24</v>
      </c>
      <c r="D23" s="1">
        <v>0</v>
      </c>
      <c r="E23" s="1">
        <v>3.4525462962962966E-2</v>
      </c>
      <c r="F23" s="1"/>
      <c r="G23" s="1">
        <f t="shared" si="0"/>
        <v>3.4525462962962966E-2</v>
      </c>
      <c r="H23" s="1">
        <f t="shared" si="1"/>
        <v>0</v>
      </c>
      <c r="I23" s="1">
        <f t="shared" si="2"/>
        <v>3.4525462962962966E-2</v>
      </c>
    </row>
    <row r="24" spans="1:10">
      <c r="A24">
        <v>21</v>
      </c>
      <c r="B24" t="s">
        <v>25</v>
      </c>
      <c r="D24" s="1">
        <v>0</v>
      </c>
      <c r="E24" s="1"/>
      <c r="F24" s="1">
        <v>2.8333333333333332E-2</v>
      </c>
      <c r="G24" s="1">
        <f t="shared" si="0"/>
        <v>2.8333333333333332E-2</v>
      </c>
      <c r="H24" s="1">
        <f t="shared" si="1"/>
        <v>0</v>
      </c>
      <c r="I24" s="1">
        <f t="shared" si="2"/>
        <v>2.8333333333333332E-2</v>
      </c>
    </row>
    <row r="25" spans="1:10">
      <c r="A25">
        <v>22</v>
      </c>
      <c r="B25" t="s">
        <v>26</v>
      </c>
      <c r="D25" s="1">
        <v>0</v>
      </c>
      <c r="E25" s="1"/>
      <c r="F25" s="1">
        <v>2.8912037037037038E-2</v>
      </c>
      <c r="G25" s="1">
        <f t="shared" si="0"/>
        <v>2.8912037037037038E-2</v>
      </c>
      <c r="H25" s="1">
        <f t="shared" si="1"/>
        <v>0</v>
      </c>
      <c r="I25" s="1">
        <f t="shared" si="2"/>
        <v>2.8912037037037038E-2</v>
      </c>
    </row>
  </sheetData>
  <conditionalFormatting sqref="H4:I25">
    <cfRule type="cellIs" dxfId="17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opLeftCell="A16" workbookViewId="0">
      <selection activeCell="F38" sqref="F38"/>
    </sheetView>
  </sheetViews>
  <sheetFormatPr defaultRowHeight="15"/>
  <cols>
    <col min="1" max="1" width="2.5703125" customWidth="1"/>
    <col min="2" max="2" width="20.5703125" bestFit="1" customWidth="1"/>
    <col min="3" max="3" width="6.85546875" customWidth="1"/>
    <col min="4" max="4" width="7.85546875" customWidth="1"/>
    <col min="5" max="5" width="7.42578125" customWidth="1"/>
    <col min="6" max="6" width="10.85546875" style="1" customWidth="1"/>
    <col min="7" max="7" width="7.28515625" style="1" customWidth="1"/>
    <col min="8" max="8" width="6.85546875" style="1" customWidth="1"/>
    <col min="9" max="9" width="6.85546875" customWidth="1"/>
  </cols>
  <sheetData>
    <row r="1" spans="1:9" ht="18.75">
      <c r="C1" s="7" t="s">
        <v>36</v>
      </c>
      <c r="D1" s="7"/>
      <c r="E1" s="7"/>
      <c r="F1" s="8"/>
    </row>
    <row r="3" spans="1:9">
      <c r="B3" s="2" t="s">
        <v>29</v>
      </c>
      <c r="C3" s="2" t="s">
        <v>10</v>
      </c>
      <c r="D3" s="2" t="s">
        <v>11</v>
      </c>
      <c r="E3" s="2" t="s">
        <v>12</v>
      </c>
      <c r="F3" s="3" t="s">
        <v>27</v>
      </c>
      <c r="G3" s="3"/>
      <c r="H3" s="3"/>
      <c r="I3" s="3" t="s">
        <v>28</v>
      </c>
    </row>
    <row r="4" spans="1:9">
      <c r="A4">
        <v>1</v>
      </c>
      <c r="B4" t="s">
        <v>30</v>
      </c>
      <c r="C4" s="1">
        <v>3.0601851851851852E-2</v>
      </c>
      <c r="D4" s="1">
        <v>1.4131944444444445E-2</v>
      </c>
      <c r="E4" s="1"/>
      <c r="F4" s="3">
        <f>H4+G4</f>
        <v>4.4733796296296299E-2</v>
      </c>
      <c r="G4" s="1">
        <f>SMALL(C4:E4,1)</f>
        <v>1.4131944444444445E-2</v>
      </c>
      <c r="H4" s="1">
        <f>SMALL(C4:E4,2)</f>
        <v>3.0601851851851852E-2</v>
      </c>
      <c r="I4" s="2">
        <v>2</v>
      </c>
    </row>
    <row r="5" spans="1:9">
      <c r="A5">
        <v>2</v>
      </c>
      <c r="B5" t="s">
        <v>31</v>
      </c>
      <c r="C5" s="1"/>
      <c r="D5" s="1">
        <v>2.1203703703703707E-2</v>
      </c>
      <c r="E5" s="1">
        <v>2.326388888888889E-2</v>
      </c>
      <c r="F5" s="3">
        <f t="shared" ref="F5:F9" si="0">H5+G5</f>
        <v>4.44675925925926E-2</v>
      </c>
      <c r="G5" s="1">
        <f t="shared" ref="G5:G9" si="1">SMALL(C5:E5,1)</f>
        <v>2.1203703703703707E-2</v>
      </c>
      <c r="H5" s="1">
        <f t="shared" ref="H5:H9" si="2">SMALL(C5:E5,2)</f>
        <v>2.326388888888889E-2</v>
      </c>
      <c r="I5" s="2">
        <v>1</v>
      </c>
    </row>
    <row r="6" spans="1:9">
      <c r="A6">
        <v>3</v>
      </c>
      <c r="B6" t="s">
        <v>32</v>
      </c>
      <c r="C6" s="1"/>
      <c r="D6" s="1">
        <v>3.1863425925925927E-2</v>
      </c>
      <c r="E6" s="1">
        <v>2.1157407407407406E-2</v>
      </c>
      <c r="F6" s="3">
        <f t="shared" si="0"/>
        <v>5.3020833333333336E-2</v>
      </c>
      <c r="G6" s="1">
        <f t="shared" si="1"/>
        <v>2.1157407407407406E-2</v>
      </c>
      <c r="H6" s="1">
        <f t="shared" si="2"/>
        <v>3.1863425925925927E-2</v>
      </c>
      <c r="I6" s="2">
        <v>3</v>
      </c>
    </row>
    <row r="7" spans="1:9">
      <c r="A7">
        <v>4</v>
      </c>
      <c r="B7" t="s">
        <v>33</v>
      </c>
      <c r="C7" s="1">
        <v>3.2337962962962964E-2</v>
      </c>
      <c r="D7" s="1"/>
      <c r="E7" s="1">
        <v>0</v>
      </c>
      <c r="F7" s="1">
        <f t="shared" si="0"/>
        <v>3.2337962962962964E-2</v>
      </c>
      <c r="G7" s="1">
        <f t="shared" si="1"/>
        <v>0</v>
      </c>
      <c r="H7" s="1">
        <f t="shared" si="2"/>
        <v>3.2337962962962964E-2</v>
      </c>
    </row>
    <row r="8" spans="1:9">
      <c r="A8">
        <v>5</v>
      </c>
      <c r="B8" t="s">
        <v>34</v>
      </c>
      <c r="C8" s="1">
        <v>3.3043981481481487E-2</v>
      </c>
      <c r="D8" s="1"/>
      <c r="E8" s="1">
        <v>0</v>
      </c>
      <c r="F8" s="1">
        <f t="shared" si="0"/>
        <v>3.3043981481481487E-2</v>
      </c>
      <c r="G8" s="1">
        <f t="shared" si="1"/>
        <v>0</v>
      </c>
      <c r="H8" s="1">
        <f t="shared" si="2"/>
        <v>3.3043981481481487E-2</v>
      </c>
    </row>
    <row r="9" spans="1:9">
      <c r="A9">
        <v>6</v>
      </c>
      <c r="B9" t="s">
        <v>35</v>
      </c>
      <c r="C9" s="1">
        <v>0</v>
      </c>
      <c r="D9" s="1">
        <v>4.50462962962963E-2</v>
      </c>
      <c r="E9" s="1"/>
      <c r="F9" s="1">
        <f t="shared" si="0"/>
        <v>4.50462962962963E-2</v>
      </c>
      <c r="G9" s="1">
        <f t="shared" si="1"/>
        <v>0</v>
      </c>
      <c r="H9" s="1">
        <f t="shared" si="2"/>
        <v>4.50462962962963E-2</v>
      </c>
    </row>
    <row r="10" spans="1:9">
      <c r="C10" s="1"/>
      <c r="D10" s="1"/>
      <c r="E10" s="1"/>
    </row>
    <row r="11" spans="1:9">
      <c r="C11" s="1"/>
      <c r="D11" s="1"/>
      <c r="E11" s="1"/>
    </row>
    <row r="12" spans="1:9">
      <c r="C12" s="1"/>
      <c r="D12" s="1"/>
      <c r="E12" s="1"/>
    </row>
    <row r="13" spans="1:9">
      <c r="B13" s="2" t="s">
        <v>37</v>
      </c>
      <c r="C13" s="2" t="s">
        <v>10</v>
      </c>
      <c r="D13" s="2" t="s">
        <v>11</v>
      </c>
      <c r="E13" s="2" t="s">
        <v>12</v>
      </c>
      <c r="F13" s="3" t="s">
        <v>27</v>
      </c>
      <c r="G13" s="3"/>
      <c r="H13" s="3"/>
      <c r="I13" s="3" t="s">
        <v>28</v>
      </c>
    </row>
    <row r="14" spans="1:9">
      <c r="A14">
        <v>1</v>
      </c>
      <c r="B14" t="s">
        <v>38</v>
      </c>
      <c r="C14" s="1">
        <v>3.3275462962962958E-2</v>
      </c>
      <c r="D14" s="1">
        <v>1.7847222222222223E-2</v>
      </c>
      <c r="E14" s="1">
        <v>1.8877314814814816E-2</v>
      </c>
      <c r="F14" s="3">
        <f>H14+G14</f>
        <v>3.6724537037037042E-2</v>
      </c>
      <c r="G14" s="1">
        <f>SMALL(C14:E14,1)</f>
        <v>1.7847222222222223E-2</v>
      </c>
      <c r="H14" s="1">
        <f>SMALL(C14:E14,2)</f>
        <v>1.8877314814814816E-2</v>
      </c>
      <c r="I14" s="2">
        <v>1</v>
      </c>
    </row>
    <row r="15" spans="1:9">
      <c r="A15">
        <v>2</v>
      </c>
      <c r="B15" t="s">
        <v>39</v>
      </c>
      <c r="C15" s="1">
        <v>3.2662037037037038E-2</v>
      </c>
      <c r="D15" s="1">
        <v>2.8414351851851847E-2</v>
      </c>
      <c r="E15" s="1">
        <v>2.1307870370370369E-2</v>
      </c>
      <c r="F15" s="3">
        <f t="shared" ref="F15:F16" si="3">H15+G15</f>
        <v>4.9722222222222216E-2</v>
      </c>
      <c r="G15" s="1">
        <f t="shared" ref="G15:G16" si="4">SMALL(C15:E15,1)</f>
        <v>2.1307870370370369E-2</v>
      </c>
      <c r="H15" s="1">
        <f t="shared" ref="H15:H16" si="5">SMALL(C15:E15,2)</f>
        <v>2.8414351851851847E-2</v>
      </c>
      <c r="I15" s="2">
        <v>2</v>
      </c>
    </row>
    <row r="16" spans="1:9">
      <c r="A16">
        <v>3</v>
      </c>
      <c r="B16" t="s">
        <v>40</v>
      </c>
      <c r="C16" s="1">
        <v>3.1458333333333331E-2</v>
      </c>
      <c r="D16" s="1">
        <v>2.0613425925925927E-2</v>
      </c>
      <c r="E16" s="1"/>
      <c r="F16" s="3">
        <f t="shared" si="3"/>
        <v>5.2071759259259262E-2</v>
      </c>
      <c r="G16" s="1">
        <f t="shared" si="4"/>
        <v>2.0613425925925927E-2</v>
      </c>
      <c r="H16" s="1">
        <f t="shared" si="5"/>
        <v>3.1458333333333331E-2</v>
      </c>
      <c r="I16" s="2">
        <v>3</v>
      </c>
    </row>
    <row r="17" spans="1:9">
      <c r="A17">
        <v>4</v>
      </c>
      <c r="B17" t="s">
        <v>41</v>
      </c>
      <c r="C17" s="1" t="s">
        <v>43</v>
      </c>
      <c r="D17" s="1"/>
      <c r="E17" s="1" t="s">
        <v>43</v>
      </c>
    </row>
    <row r="18" spans="1:9">
      <c r="A18">
        <v>5</v>
      </c>
      <c r="B18" t="s">
        <v>42</v>
      </c>
      <c r="C18" s="1"/>
      <c r="D18" s="1"/>
      <c r="E18" s="1" t="s">
        <v>43</v>
      </c>
    </row>
    <row r="19" spans="1:9">
      <c r="A19">
        <v>6</v>
      </c>
      <c r="B19" t="s">
        <v>44</v>
      </c>
      <c r="C19" s="1">
        <v>0</v>
      </c>
      <c r="D19" s="1">
        <v>2.6261574074074076E-2</v>
      </c>
      <c r="E19" s="1"/>
      <c r="F19" s="4">
        <f>H19+G19</f>
        <v>2.6261574074074076E-2</v>
      </c>
      <c r="G19" s="1">
        <f>SMALL(C19:E19,1)</f>
        <v>0</v>
      </c>
      <c r="H19" s="1">
        <f>SMALL(C19:E19,2)</f>
        <v>2.6261574074074076E-2</v>
      </c>
      <c r="I19" s="2"/>
    </row>
    <row r="20" spans="1:9">
      <c r="C20" s="1"/>
      <c r="D20" s="1"/>
      <c r="E20" s="1"/>
    </row>
    <row r="21" spans="1:9">
      <c r="C21" s="1"/>
      <c r="D21" s="1"/>
      <c r="E21" s="1"/>
    </row>
    <row r="22" spans="1:9">
      <c r="C22" s="1"/>
      <c r="D22" s="1"/>
      <c r="E22" s="1"/>
    </row>
    <row r="23" spans="1:9">
      <c r="B23" s="2" t="s">
        <v>45</v>
      </c>
      <c r="C23" s="2" t="s">
        <v>10</v>
      </c>
      <c r="D23" s="2" t="s">
        <v>11</v>
      </c>
      <c r="E23" s="2" t="s">
        <v>12</v>
      </c>
      <c r="F23" s="3" t="s">
        <v>27</v>
      </c>
      <c r="G23" s="3"/>
      <c r="H23" s="3"/>
      <c r="I23" s="3" t="s">
        <v>28</v>
      </c>
    </row>
    <row r="24" spans="1:9">
      <c r="A24">
        <v>1</v>
      </c>
      <c r="B24" t="s">
        <v>46</v>
      </c>
      <c r="C24" s="1">
        <v>4.462962962962963E-2</v>
      </c>
      <c r="D24" s="1">
        <v>2.0763888888888887E-2</v>
      </c>
      <c r="E24" s="1">
        <v>3.5185185185185187E-2</v>
      </c>
      <c r="F24" s="3">
        <f>H24+G24</f>
        <v>5.5949074074074075E-2</v>
      </c>
      <c r="G24" s="1">
        <f>SMALL(C24:E24,1)</f>
        <v>2.0763888888888887E-2</v>
      </c>
      <c r="H24" s="1">
        <f>SMALL(C24:E24,2)</f>
        <v>3.5185185185185187E-2</v>
      </c>
      <c r="I24" s="2">
        <v>1</v>
      </c>
    </row>
    <row r="25" spans="1:9">
      <c r="A25">
        <v>2</v>
      </c>
      <c r="B25" t="s">
        <v>47</v>
      </c>
      <c r="C25" s="1">
        <v>4.3472222222222225E-2</v>
      </c>
      <c r="D25" s="1">
        <v>2.7754629629629629E-2</v>
      </c>
      <c r="E25" s="1">
        <v>5.9687500000000004E-2</v>
      </c>
      <c r="F25" s="3">
        <f t="shared" ref="F25:F26" si="6">H25+G25</f>
        <v>7.1226851851851847E-2</v>
      </c>
      <c r="G25" s="1">
        <f t="shared" ref="G25:G26" si="7">SMALL(C25:E25,1)</f>
        <v>2.7754629629629629E-2</v>
      </c>
      <c r="H25" s="1">
        <f t="shared" ref="H25:H26" si="8">SMALL(C25:E25,2)</f>
        <v>4.3472222222222225E-2</v>
      </c>
      <c r="I25" s="2">
        <v>2</v>
      </c>
    </row>
    <row r="26" spans="1:9">
      <c r="A26">
        <v>3</v>
      </c>
      <c r="B26" t="s">
        <v>48</v>
      </c>
      <c r="C26" s="1" t="s">
        <v>49</v>
      </c>
      <c r="D26" s="1">
        <v>4.8553240740740744E-2</v>
      </c>
      <c r="E26" s="1">
        <v>2.78125E-2</v>
      </c>
      <c r="F26" s="3">
        <f t="shared" si="6"/>
        <v>7.6365740740740748E-2</v>
      </c>
      <c r="G26" s="1">
        <f t="shared" si="7"/>
        <v>2.78125E-2</v>
      </c>
      <c r="H26" s="1">
        <f t="shared" si="8"/>
        <v>4.8553240740740744E-2</v>
      </c>
      <c r="I26" s="2">
        <v>3</v>
      </c>
    </row>
    <row r="27" spans="1:9">
      <c r="A27">
        <v>4</v>
      </c>
      <c r="B27" t="s">
        <v>50</v>
      </c>
      <c r="C27" s="1"/>
      <c r="D27" s="1">
        <v>0</v>
      </c>
      <c r="E27" s="1">
        <v>1.7465277777777777E-2</v>
      </c>
      <c r="F27" s="4">
        <f>H27+G27</f>
        <v>1.7465277777777777E-2</v>
      </c>
      <c r="G27" s="1">
        <f>SMALL(C27:E27,1)</f>
        <v>0</v>
      </c>
      <c r="H27" s="1">
        <f>SMALL(C27:E27,2)</f>
        <v>1.7465277777777777E-2</v>
      </c>
    </row>
    <row r="28" spans="1:9">
      <c r="A28">
        <v>5</v>
      </c>
      <c r="B28" t="s">
        <v>51</v>
      </c>
      <c r="C28" s="1"/>
      <c r="D28" s="1">
        <v>0</v>
      </c>
      <c r="E28" s="1">
        <v>2.9942129629629628E-2</v>
      </c>
      <c r="F28" s="4">
        <f>H28+G28</f>
        <v>2.9942129629629628E-2</v>
      </c>
      <c r="G28" s="1">
        <f>SMALL(C28:E28,1)</f>
        <v>0</v>
      </c>
      <c r="H28" s="1">
        <f>SMALL(C28:E28,2)</f>
        <v>2.9942129629629628E-2</v>
      </c>
    </row>
    <row r="29" spans="1:9">
      <c r="C29" s="1"/>
      <c r="D29" s="1"/>
      <c r="E29" s="1"/>
      <c r="F29" s="3"/>
      <c r="I29" s="2"/>
    </row>
  </sheetData>
  <conditionalFormatting sqref="G4:H29">
    <cfRule type="cellIs" dxfId="16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pane ySplit="4" topLeftCell="A17" activePane="bottomLeft" state="frozenSplit"/>
      <selection pane="bottomLeft" activeCell="K5" sqref="K5"/>
    </sheetView>
  </sheetViews>
  <sheetFormatPr defaultRowHeight="15"/>
  <cols>
    <col min="1" max="1" width="3.42578125" customWidth="1"/>
    <col min="2" max="2" width="21" bestFit="1" customWidth="1"/>
    <col min="3" max="3" width="7" customWidth="1"/>
    <col min="4" max="4" width="7.28515625" customWidth="1"/>
    <col min="5" max="6" width="7.140625" customWidth="1"/>
    <col min="7" max="7" width="7.85546875" style="1" bestFit="1" customWidth="1"/>
    <col min="8" max="9" width="7.140625" style="1" customWidth="1"/>
    <col min="10" max="10" width="8.7109375" style="1" customWidth="1"/>
    <col min="11" max="11" width="3" bestFit="1" customWidth="1"/>
  </cols>
  <sheetData>
    <row r="1" spans="1:12" ht="15.75">
      <c r="D1" s="5" t="s">
        <v>36</v>
      </c>
      <c r="E1" s="5"/>
      <c r="F1" s="5"/>
      <c r="G1" s="6"/>
      <c r="H1" s="6"/>
    </row>
    <row r="2" spans="1:12">
      <c r="C2" s="1"/>
      <c r="D2" s="1"/>
      <c r="E2" s="1"/>
      <c r="F2" s="1"/>
    </row>
    <row r="3" spans="1:12">
      <c r="B3" s="12" t="s">
        <v>52</v>
      </c>
      <c r="C3" s="14"/>
      <c r="D3" s="14"/>
      <c r="E3" s="15"/>
      <c r="F3" s="14"/>
    </row>
    <row r="4" spans="1:12" s="9" customFormat="1" ht="51.75">
      <c r="B4" s="10" t="s">
        <v>0</v>
      </c>
      <c r="C4" s="10" t="s">
        <v>10</v>
      </c>
      <c r="D4" s="10" t="s">
        <v>11</v>
      </c>
      <c r="E4" s="10" t="s">
        <v>12</v>
      </c>
      <c r="F4" s="10"/>
      <c r="G4" s="13" t="str">
        <f>IF(AND(SUM($C$5:$C$34)&lt;&gt;0,SUM($D$5:$D$34)&lt;&gt;0,SUM($E$5:$E$34)&lt;&gt;0,SUM($F$5:$F$34)&lt;&gt;0),"Зачет после 4го этапа",
IF(AND(SUM($C$5:$C$34)&lt;&gt;0,SUM($D$5:$D$34)&lt;&gt;0,SUM($E$5:$E$34)&lt;&gt;0),"Зачет после 3го этапа",
IF(AND(SUM($C$5:$C$34)&lt;&gt;0,SUM($D$5:$D$34)&lt;&gt;0),"Зачет после 2го этапа","Нет пройденных этапов")))</f>
        <v>Зачет после 3го этапа</v>
      </c>
      <c r="H4" s="11"/>
      <c r="I4" s="11"/>
      <c r="J4" s="11" t="s">
        <v>57</v>
      </c>
      <c r="K4" s="16" t="s">
        <v>28</v>
      </c>
    </row>
    <row r="5" spans="1:12">
      <c r="A5">
        <v>1</v>
      </c>
      <c r="B5" t="s">
        <v>1</v>
      </c>
      <c r="C5" s="1">
        <v>2.9861111111111113E-2</v>
      </c>
      <c r="D5" s="1">
        <v>2.119212962962963E-2</v>
      </c>
      <c r="E5" s="1">
        <v>2.101851851851852E-2</v>
      </c>
      <c r="F5" s="1"/>
      <c r="G5" s="3">
        <f>IF(SUM($C$3:$F$3)=1,IF((INDEX(C5:F5,,MATCH(1,$C$3:$F$3,0)))="","Незачет",
IF(AND(SUM($C$5:$C$34)&lt;&gt;0,SUM($D$5:$D$34)&lt;&gt;0,SUM($E$5:$E$34)&lt;&gt;0,SUM($F$5:$F$34)&lt;&gt;0,COUNTIF(H5:J5,"&lt;&gt;0")&lt;3),"Незачет",
IF(AND(SUM($C$5:$C$34)&lt;&gt;0,SUM($D$5:$D$34)&lt;&gt;0,SUM($E$5:$E$34)&lt;&gt;0,COUNTIF(H5:J5,"&lt;&gt;0")&lt;2),"Незачет",
IF(AND(SUM($C$5:$C$34)&lt;&gt;0,SUM($D$5:$D$34)&lt;&gt;0,COUNTIF(H5:J5,"&lt;&gt;0")&lt;1),"Незачет",SUM(H5:J5))))),
IF(AND(SUM($C$5:$C$34)&lt;&gt;0,SUM($D$5:$D$34)&lt;&gt;0,SUM($E$5:$E$34)&lt;&gt;0,SUM($F$5:$F$34)&lt;&gt;0,COUNTIF(H5:J5,"&lt;&gt;0")&lt;3),"Незачет",
IF(AND(SUM($C$5:$C$34)&lt;&gt;0,SUM($D$5:$D$34)&lt;&gt;0,SUM($E$5:$E$34)&lt;&gt;0,COUNTIF(H5:J5,"&lt;&gt;0")&lt;2),"Незачет",
IF(AND(SUM($C$5:$C$34)&lt;&gt;0,SUM($D$5:$D$34)&lt;&gt;0,COUNTIF(H5:J5,"&lt;&gt;0")&lt;1),"Незачет",SUM(H5:J5)))))</f>
        <v>8.6678240740740736E-2</v>
      </c>
      <c r="H5" s="1">
        <f t="shared" ref="H5:H10" si="0">IFERROR(
IF(AND(SUM($C$5:$C$34)&lt;&gt;0,SUM($D$5:$D$34)&lt;&gt;0,SUM($E$5:$E$34)&lt;&gt;0,SUM($F$5:$F$34)&lt;&gt;0),SMALL($C5:$F5,COUNTIF($C5:$F5,0)+1),
IF(AND(SUM($C$5:$C$34)&lt;&gt;0,SUM($D$5:$D$34)&lt;&gt;0,SUM($E$5:$E$34)&lt;&gt;0),SMALL($C5:$E5,COUNTIF($C5:$E5,0)+1),
IF(AND(SUM($C$5:$C$34)&lt;&gt;0,SUM($D$5:$D$34)&lt;&gt;0),SMALL($C5:$D5,COUNTIF($C5:$D5,0)+1),0))),
0)</f>
        <v>2.101851851851852E-2</v>
      </c>
      <c r="I5" s="1">
        <f t="shared" ref="I5:I10" si="1">IFERROR(
IF(AND(SUM($C$5:$C$34)&lt;&gt;0,SUM($D$5:$D$34)&lt;&gt;0,SUM($E$5:$E$34)&lt;&gt;0,SUM($F$5:$F$34)&lt;&gt;0),SMALL($C5:$F5,COUNTIF($C5:$F5,0)+1+1),
IF(AND(SUM($C$5:$C$34)&lt;&gt;0,SUM($D$5:$D$34)&lt;&gt;0,SUM($E$5:$E$34)&lt;&gt;0),SMALL($C5:$E5,COUNTIF($C5:$E5,0)+1+1),0)),
0)</f>
        <v>2.119212962962963E-2</v>
      </c>
      <c r="J5" s="17">
        <v>4.4467592592592593E-2</v>
      </c>
      <c r="K5">
        <v>3</v>
      </c>
    </row>
    <row r="6" spans="1:12">
      <c r="A6">
        <v>2</v>
      </c>
      <c r="B6" t="s">
        <v>2</v>
      </c>
      <c r="C6" s="1">
        <v>3.1597222222222221E-2</v>
      </c>
      <c r="D6" s="1">
        <v>2.5532407407407406E-2</v>
      </c>
      <c r="E6" s="1">
        <v>2.2743055555555555E-2</v>
      </c>
      <c r="F6" s="1"/>
      <c r="G6" s="3">
        <f t="shared" ref="G6:G34" si="2">IF(SUM($C$3:$F$3)=1,IF((INDEX(C6:F6,,MATCH(1,$C$3:$F$3,0)))="","Незачет",
IF(AND(SUM($C$5:$C$34)&lt;&gt;0,SUM($D$5:$D$34)&lt;&gt;0,SUM($E$5:$E$34)&lt;&gt;0,SUM($F$5:$F$34)&lt;&gt;0,COUNTIF(H6:J6,"&lt;&gt;0")&lt;3),"Незачет",
IF(AND(SUM($C$5:$C$34)&lt;&gt;0,SUM($D$5:$D$34)&lt;&gt;0,SUM($E$5:$E$34)&lt;&gt;0,COUNTIF(H6:J6,"&lt;&gt;0")&lt;2),"Незачет",
IF(AND(SUM($C$5:$C$34)&lt;&gt;0,SUM($D$5:$D$34)&lt;&gt;0,COUNTIF(H6:J6,"&lt;&gt;0")&lt;1),"Незачет",SUM(H6:J6))))),
IF(AND(SUM($C$5:$C$34)&lt;&gt;0,SUM($D$5:$D$34)&lt;&gt;0,SUM($E$5:$E$34)&lt;&gt;0,SUM($F$5:$F$34)&lt;&gt;0,COUNTIF(H6:J6,"&lt;&gt;0")&lt;3),"Незачет",
IF(AND(SUM($C$5:$C$34)&lt;&gt;0,SUM($D$5:$D$34)&lt;&gt;0,SUM($E$5:$E$34)&lt;&gt;0,COUNTIF(H6:J6,"&lt;&gt;0")&lt;2),"Незачет",
IF(AND(SUM($C$5:$C$34)&lt;&gt;0,SUM($D$5:$D$34)&lt;&gt;0,COUNTIF(H6:J6,"&lt;&gt;0")&lt;1),"Незачет",SUM(H6:J6)))))</f>
        <v>8.6527777777777787E-2</v>
      </c>
      <c r="H6" s="1">
        <f t="shared" si="0"/>
        <v>2.2743055555555555E-2</v>
      </c>
      <c r="I6" s="1">
        <f t="shared" si="1"/>
        <v>2.5532407407407406E-2</v>
      </c>
      <c r="J6" s="17">
        <v>3.8252314814814815E-2</v>
      </c>
      <c r="K6" s="2">
        <v>2</v>
      </c>
    </row>
    <row r="7" spans="1:12">
      <c r="A7">
        <v>3</v>
      </c>
      <c r="B7" t="s">
        <v>3</v>
      </c>
      <c r="C7" s="1">
        <v>3.4606481481481481E-2</v>
      </c>
      <c r="D7" s="1">
        <v>2.2013888888888888E-2</v>
      </c>
      <c r="E7" s="1">
        <v>2.476851851851852E-2</v>
      </c>
      <c r="F7" s="1"/>
      <c r="G7" s="3">
        <f t="shared" si="2"/>
        <v>9.2708333333333337E-2</v>
      </c>
      <c r="H7" s="1">
        <f t="shared" si="0"/>
        <v>2.2013888888888888E-2</v>
      </c>
      <c r="I7" s="1">
        <f t="shared" si="1"/>
        <v>2.476851851851852E-2</v>
      </c>
      <c r="J7" s="17">
        <v>4.5925925925925926E-2</v>
      </c>
      <c r="K7">
        <v>5</v>
      </c>
    </row>
    <row r="8" spans="1:12">
      <c r="A8">
        <v>4</v>
      </c>
      <c r="B8" t="s">
        <v>4</v>
      </c>
      <c r="C8" s="1">
        <v>3.7615740740740741E-2</v>
      </c>
      <c r="D8" s="1">
        <v>2.5347222222222219E-2</v>
      </c>
      <c r="E8" s="1"/>
      <c r="F8" s="1"/>
      <c r="G8" s="3">
        <f t="shared" si="2"/>
        <v>0.13200231481481481</v>
      </c>
      <c r="H8" s="1">
        <f t="shared" si="0"/>
        <v>2.5347222222222219E-2</v>
      </c>
      <c r="I8" s="1">
        <f t="shared" si="1"/>
        <v>3.7615740740740741E-2</v>
      </c>
      <c r="J8" s="17">
        <v>6.9039351851851852E-2</v>
      </c>
      <c r="K8">
        <v>11</v>
      </c>
    </row>
    <row r="9" spans="1:12">
      <c r="A9">
        <v>5</v>
      </c>
      <c r="B9" t="s">
        <v>24</v>
      </c>
      <c r="C9" s="1">
        <v>3.7893518518518521E-2</v>
      </c>
      <c r="D9" s="1">
        <v>3.4525462962962966E-2</v>
      </c>
      <c r="E9" s="1"/>
      <c r="F9" s="1"/>
      <c r="G9" s="3">
        <f t="shared" si="2"/>
        <v>7.2418981481481487E-2</v>
      </c>
      <c r="H9" s="1">
        <f t="shared" si="0"/>
        <v>3.4525462962962966E-2</v>
      </c>
      <c r="I9" s="1">
        <f t="shared" si="1"/>
        <v>3.7893518518518521E-2</v>
      </c>
      <c r="J9" s="1">
        <f t="shared" ref="J9" si="3">IFERROR(
IF(AND(SUM($C$5:$C$34)&lt;&gt;0,SUM($D$5:$D$34)&lt;&gt;0,SUM($E$5:$E$34)&lt;&gt;0,SUM($F$5:$F$34)&lt;&gt;0),SMALL($C9:$F9,COUNTIF($C9:$F9,0)+1+1+1),0),
0)</f>
        <v>0</v>
      </c>
    </row>
    <row r="10" spans="1:12">
      <c r="A10">
        <v>6</v>
      </c>
      <c r="B10" t="s">
        <v>7</v>
      </c>
      <c r="C10" s="1">
        <v>3.8738425925925926E-2</v>
      </c>
      <c r="D10" s="1">
        <v>2.78125E-2</v>
      </c>
      <c r="E10" s="1">
        <v>2.3171296296296297E-2</v>
      </c>
      <c r="F10" s="1"/>
      <c r="G10" s="3">
        <f t="shared" si="2"/>
        <v>9.0578703703703703E-2</v>
      </c>
      <c r="H10" s="1">
        <f t="shared" si="0"/>
        <v>2.3171296296296297E-2</v>
      </c>
      <c r="I10" s="1">
        <f t="shared" si="1"/>
        <v>2.78125E-2</v>
      </c>
      <c r="J10" s="17">
        <v>3.9594907407407405E-2</v>
      </c>
      <c r="K10">
        <v>4</v>
      </c>
    </row>
    <row r="11" spans="1:12">
      <c r="A11">
        <v>7</v>
      </c>
      <c r="B11" t="s">
        <v>8</v>
      </c>
      <c r="C11" s="1">
        <v>3.9837962962962964E-2</v>
      </c>
      <c r="D11" s="1"/>
      <c r="E11" s="1"/>
      <c r="F11" s="1"/>
      <c r="G11" s="3" t="str">
        <f t="shared" si="2"/>
        <v>Незачет</v>
      </c>
      <c r="H11" s="1">
        <f>IFERROR(
IF(AND(SUM($C$5:$C$34)&lt;&gt;0,SUM($D$5:$D$34)&lt;&gt;0,SUM($E$5:$E$34)&lt;&gt;0,SUM($F$5:$F$34)&lt;&gt;0),SMALL($C11:$F11,COUNTIF($C11:$F11,0)+1),
IF(AND(SUM($C$5:$C$34)&lt;&gt;0,SUM($D$5:$D$34)&lt;&gt;0,SUM($E$5:$E$34)&lt;&gt;0),SMALL($C11:$E11,COUNTIF($C11:$E11,0)+1),
IF(AND(SUM($C$5:$C$34)&lt;&gt;0,SUM($D$5:$D$34)&lt;&gt;0),SMALL($C11:$D11,COUNTIF($C11:$D11,0)+1),0))),
0)</f>
        <v>3.9837962962962964E-2</v>
      </c>
      <c r="I11" s="1">
        <f>IFERROR(
IF(AND(SUM($C$5:$C$34)&lt;&gt;0,SUM($D$5:$D$34)&lt;&gt;0,SUM($E$5:$E$34)&lt;&gt;0,SUM($F$5:$F$34)&lt;&gt;0),SMALL($C11:$F11,COUNTIF($C11:$F11,0)+1+1),
IF(AND(SUM($C$5:$C$34)&lt;&gt;0,SUM($D$5:$D$34)&lt;&gt;0,SUM($E$5:$E$34)&lt;&gt;0),SMALL($C11:$E11,COUNTIF($C11:$E11,0)+1+1),0)),
0)</f>
        <v>0</v>
      </c>
      <c r="J11" s="1">
        <f>IFERROR(
IF(AND(SUM($C$5:$C$34)&lt;&gt;0,SUM($D$5:$D$34)&lt;&gt;0,SUM($E$5:$E$34)&lt;&gt;0,SUM($F$5:$F$34)&lt;&gt;0),SMALL($C11:$F11,COUNTIF($C11:$F11,0)+1+1+1),0),
0)</f>
        <v>0</v>
      </c>
      <c r="L11" s="1"/>
    </row>
    <row r="12" spans="1:12">
      <c r="A12">
        <v>8</v>
      </c>
      <c r="B12" t="s">
        <v>9</v>
      </c>
      <c r="C12" s="1">
        <v>4.0590277777777781E-2</v>
      </c>
      <c r="D12" s="1"/>
      <c r="E12" s="1">
        <v>2.7581018518518519E-2</v>
      </c>
      <c r="F12" s="1"/>
      <c r="G12" s="3">
        <f t="shared" si="2"/>
        <v>0.12138888888888889</v>
      </c>
      <c r="H12" s="1">
        <f t="shared" ref="H12:H34" si="4">IFERROR(
IF(AND(SUM($C$5:$C$34)&lt;&gt;0,SUM($D$5:$D$34)&lt;&gt;0,SUM($E$5:$E$34)&lt;&gt;0,SUM($F$5:$F$34)&lt;&gt;0),SMALL($C12:$F12,COUNTIF($C12:$F12,0)+1),
IF(AND(SUM($C$5:$C$34)&lt;&gt;0,SUM($D$5:$D$34)&lt;&gt;0,SUM($E$5:$E$34)&lt;&gt;0),SMALL($C12:$E12,COUNTIF($C12:$E12,0)+1),
IF(AND(SUM($C$5:$C$34)&lt;&gt;0,SUM($D$5:$D$34)&lt;&gt;0),SMALL($C12:$D12,COUNTIF($C12:$D12,0)+1),0))),
0)</f>
        <v>2.7581018518518519E-2</v>
      </c>
      <c r="I12" s="1">
        <f t="shared" ref="I12:I34" si="5">IFERROR(
IF(AND(SUM($C$5:$C$34)&lt;&gt;0,SUM($D$5:$D$34)&lt;&gt;0,SUM($E$5:$E$34)&lt;&gt;0,SUM($F$5:$F$34)&lt;&gt;0),SMALL($C12:$F12,COUNTIF($C12:$F12,0)+1+1),
IF(AND(SUM($C$5:$C$34)&lt;&gt;0,SUM($D$5:$D$34)&lt;&gt;0,SUM($E$5:$E$34)&lt;&gt;0),SMALL($C12:$E12,COUNTIF($C12:$E12,0)+1+1),0)),
0)</f>
        <v>4.0590277777777781E-2</v>
      </c>
      <c r="J12" s="17">
        <v>5.3217592592592594E-2</v>
      </c>
      <c r="K12">
        <v>9</v>
      </c>
    </row>
    <row r="13" spans="1:12">
      <c r="A13">
        <v>9</v>
      </c>
      <c r="B13" t="s">
        <v>13</v>
      </c>
      <c r="C13" s="1">
        <v>4.1134259259259259E-2</v>
      </c>
      <c r="D13" s="1">
        <v>4.8402777777777774E-2</v>
      </c>
      <c r="E13" s="1"/>
      <c r="F13" s="1"/>
      <c r="G13" s="3">
        <f t="shared" si="2"/>
        <v>0.13070601851851851</v>
      </c>
      <c r="H13" s="1">
        <f t="shared" si="4"/>
        <v>4.1134259259259259E-2</v>
      </c>
      <c r="I13" s="1">
        <f t="shared" si="5"/>
        <v>4.8402777777777774E-2</v>
      </c>
      <c r="J13" s="17">
        <v>4.116898148148148E-2</v>
      </c>
      <c r="K13">
        <v>10</v>
      </c>
    </row>
    <row r="14" spans="1:12">
      <c r="A14">
        <v>10</v>
      </c>
      <c r="B14" t="s">
        <v>14</v>
      </c>
      <c r="C14" s="1">
        <v>4.1469907407407407E-2</v>
      </c>
      <c r="D14" s="1"/>
      <c r="E14" s="1">
        <v>2.5509259259259259E-2</v>
      </c>
      <c r="F14" s="1"/>
      <c r="G14" s="3">
        <f t="shared" si="2"/>
        <v>0.11310185185185187</v>
      </c>
      <c r="H14" s="1">
        <f t="shared" si="4"/>
        <v>2.5509259259259259E-2</v>
      </c>
      <c r="I14" s="1">
        <f t="shared" si="5"/>
        <v>4.1469907407407407E-2</v>
      </c>
      <c r="J14" s="17">
        <v>4.612268518518519E-2</v>
      </c>
      <c r="K14">
        <v>7</v>
      </c>
    </row>
    <row r="15" spans="1:12">
      <c r="A15">
        <v>11</v>
      </c>
      <c r="B15" t="s">
        <v>15</v>
      </c>
      <c r="C15" s="1">
        <v>4.1724537037037039E-2</v>
      </c>
      <c r="D15" s="1"/>
      <c r="E15" s="1"/>
      <c r="F15" s="1"/>
      <c r="G15" s="3" t="str">
        <f t="shared" si="2"/>
        <v>Незачет</v>
      </c>
      <c r="H15" s="1">
        <f t="shared" si="4"/>
        <v>4.1724537037037039E-2</v>
      </c>
      <c r="I15" s="1">
        <f t="shared" si="5"/>
        <v>0</v>
      </c>
      <c r="J15" s="1">
        <f t="shared" ref="J15:J34" si="6">IFERROR(
IF(AND(SUM($C$5:$C$34)&lt;&gt;0,SUM($D$5:$D$34)&lt;&gt;0,SUM($E$5:$E$34)&lt;&gt;0,SUM($F$5:$F$34)&lt;&gt;0),SMALL($C15:$F15,COUNTIF($C15:$F15,0)+1+1+1),0),
0)</f>
        <v>0</v>
      </c>
    </row>
    <row r="16" spans="1:12">
      <c r="A16">
        <v>12</v>
      </c>
      <c r="B16" t="s">
        <v>16</v>
      </c>
      <c r="C16" s="1">
        <v>4.3946759259259255E-2</v>
      </c>
      <c r="D16" s="1">
        <v>5.0833333333333335E-2</v>
      </c>
      <c r="E16" s="1"/>
      <c r="F16" s="1"/>
      <c r="G16" s="3">
        <f t="shared" si="2"/>
        <v>9.4780092592592596E-2</v>
      </c>
      <c r="H16" s="1">
        <f t="shared" si="4"/>
        <v>4.3946759259259255E-2</v>
      </c>
      <c r="I16" s="1">
        <f t="shared" si="5"/>
        <v>5.0833333333333335E-2</v>
      </c>
      <c r="J16" s="1">
        <f t="shared" si="6"/>
        <v>0</v>
      </c>
    </row>
    <row r="17" spans="1:11">
      <c r="A17">
        <v>13</v>
      </c>
      <c r="B17" t="s">
        <v>17</v>
      </c>
      <c r="C17" s="1">
        <v>4.7164351851851853E-2</v>
      </c>
      <c r="D17" s="1">
        <v>2.2650462962962966E-2</v>
      </c>
      <c r="E17" s="1">
        <v>2.8055555555555556E-2</v>
      </c>
      <c r="F17" s="1"/>
      <c r="G17" s="3">
        <f t="shared" si="2"/>
        <v>0.10084490740740742</v>
      </c>
      <c r="H17" s="1">
        <f t="shared" si="4"/>
        <v>2.2650462962962966E-2</v>
      </c>
      <c r="I17" s="1">
        <f t="shared" si="5"/>
        <v>2.8055555555555556E-2</v>
      </c>
      <c r="J17" s="17">
        <v>5.0138888888888893E-2</v>
      </c>
      <c r="K17">
        <v>6</v>
      </c>
    </row>
    <row r="18" spans="1:11">
      <c r="A18">
        <v>14</v>
      </c>
      <c r="B18" t="s">
        <v>18</v>
      </c>
      <c r="C18" s="1">
        <v>5.1782407407407409E-2</v>
      </c>
      <c r="D18" s="1"/>
      <c r="E18" s="1"/>
      <c r="F18" s="1"/>
      <c r="G18" s="3" t="str">
        <f t="shared" si="2"/>
        <v>Незачет</v>
      </c>
      <c r="H18" s="1">
        <f t="shared" si="4"/>
        <v>5.1782407407407409E-2</v>
      </c>
      <c r="I18" s="1">
        <f t="shared" si="5"/>
        <v>0</v>
      </c>
      <c r="J18" s="1">
        <f t="shared" si="6"/>
        <v>0</v>
      </c>
      <c r="K18" t="str">
        <f t="shared" ref="K18:K34" si="7">IFERROR(RANK(G18,$G$5:$G$34,1),"")</f>
        <v/>
      </c>
    </row>
    <row r="19" spans="1:11">
      <c r="A19">
        <v>15</v>
      </c>
      <c r="B19" t="s">
        <v>19</v>
      </c>
      <c r="C19" s="1"/>
      <c r="D19" s="1">
        <v>2.6990740740740742E-2</v>
      </c>
      <c r="E19" s="1">
        <v>2.1747685185185186E-2</v>
      </c>
      <c r="F19" s="1"/>
      <c r="G19" s="3">
        <f t="shared" si="2"/>
        <v>7.9375000000000001E-2</v>
      </c>
      <c r="H19" s="1">
        <f t="shared" si="4"/>
        <v>2.1747685185185186E-2</v>
      </c>
      <c r="I19" s="1">
        <f t="shared" si="5"/>
        <v>2.6990740740740742E-2</v>
      </c>
      <c r="J19" s="17">
        <v>3.0636574074074076E-2</v>
      </c>
      <c r="K19" s="2">
        <v>1</v>
      </c>
    </row>
    <row r="20" spans="1:11">
      <c r="A20">
        <v>16</v>
      </c>
      <c r="B20" t="s">
        <v>20</v>
      </c>
      <c r="C20" s="1"/>
      <c r="D20" s="1">
        <v>2.7800925925925923E-2</v>
      </c>
      <c r="E20" s="1">
        <v>2.2476851851851855E-2</v>
      </c>
      <c r="F20" s="1"/>
      <c r="G20" s="3">
        <f t="shared" si="2"/>
        <v>0.13309027777777777</v>
      </c>
      <c r="H20" s="1">
        <f t="shared" si="4"/>
        <v>2.2476851851851855E-2</v>
      </c>
      <c r="I20" s="1">
        <f t="shared" si="5"/>
        <v>2.7800925925925923E-2</v>
      </c>
      <c r="J20" s="17">
        <v>8.2812499999999997E-2</v>
      </c>
      <c r="K20">
        <v>12</v>
      </c>
    </row>
    <row r="21" spans="1:11">
      <c r="A21">
        <v>17</v>
      </c>
      <c r="B21" t="s">
        <v>21</v>
      </c>
      <c r="C21" s="1"/>
      <c r="D21" s="1">
        <v>2.8773148148148145E-2</v>
      </c>
      <c r="E21" s="1"/>
      <c r="F21" s="1"/>
      <c r="G21" s="3" t="str">
        <f t="shared" si="2"/>
        <v>Незачет</v>
      </c>
      <c r="H21" s="1">
        <f t="shared" si="4"/>
        <v>2.8773148148148145E-2</v>
      </c>
      <c r="I21" s="1">
        <f t="shared" si="5"/>
        <v>0</v>
      </c>
      <c r="J21" s="1">
        <f t="shared" si="6"/>
        <v>0</v>
      </c>
      <c r="K21" t="str">
        <f t="shared" si="7"/>
        <v/>
      </c>
    </row>
    <row r="22" spans="1:11">
      <c r="A22">
        <v>18</v>
      </c>
      <c r="B22" t="s">
        <v>22</v>
      </c>
      <c r="C22" s="1"/>
      <c r="D22" s="1">
        <v>3.1134259259259261E-2</v>
      </c>
      <c r="E22" s="1"/>
      <c r="F22" s="1"/>
      <c r="G22" s="3" t="str">
        <f t="shared" si="2"/>
        <v>Незачет</v>
      </c>
      <c r="H22" s="1">
        <f t="shared" si="4"/>
        <v>3.1134259259259261E-2</v>
      </c>
      <c r="I22" s="1">
        <f t="shared" si="5"/>
        <v>0</v>
      </c>
      <c r="J22" s="1">
        <f t="shared" si="6"/>
        <v>0</v>
      </c>
      <c r="K22" t="str">
        <f t="shared" si="7"/>
        <v/>
      </c>
    </row>
    <row r="23" spans="1:11">
      <c r="A23">
        <v>19</v>
      </c>
      <c r="B23" t="s">
        <v>23</v>
      </c>
      <c r="C23" s="1"/>
      <c r="D23" s="1">
        <v>3.4016203703703708E-2</v>
      </c>
      <c r="E23" s="1">
        <v>2.6076388888888885E-2</v>
      </c>
      <c r="F23" s="1"/>
      <c r="G23" s="3">
        <f t="shared" si="2"/>
        <v>0.11478009259259259</v>
      </c>
      <c r="H23" s="1">
        <f t="shared" si="4"/>
        <v>2.6076388888888885E-2</v>
      </c>
      <c r="I23" s="1">
        <f t="shared" si="5"/>
        <v>3.4016203703703708E-2</v>
      </c>
      <c r="J23" s="17">
        <v>5.46875E-2</v>
      </c>
      <c r="K23">
        <v>8</v>
      </c>
    </row>
    <row r="24" spans="1:11">
      <c r="A24">
        <v>20</v>
      </c>
      <c r="C24" s="1"/>
      <c r="D24" s="1">
        <v>3.4525462962962966E-2</v>
      </c>
      <c r="E24" s="1"/>
      <c r="F24" s="1"/>
      <c r="G24" s="3" t="str">
        <f t="shared" si="2"/>
        <v>Незачет</v>
      </c>
      <c r="H24" s="1">
        <f t="shared" si="4"/>
        <v>3.4525462962962966E-2</v>
      </c>
      <c r="I24" s="1">
        <f t="shared" si="5"/>
        <v>0</v>
      </c>
      <c r="J24" s="1">
        <f t="shared" si="6"/>
        <v>0</v>
      </c>
      <c r="K24" t="str">
        <f t="shared" si="7"/>
        <v/>
      </c>
    </row>
    <row r="25" spans="1:11">
      <c r="A25">
        <v>21</v>
      </c>
      <c r="B25" t="s">
        <v>25</v>
      </c>
      <c r="C25" s="1"/>
      <c r="D25" s="1"/>
      <c r="E25" s="1">
        <v>2.8333333333333332E-2</v>
      </c>
      <c r="F25" s="1"/>
      <c r="G25" s="3" t="str">
        <f t="shared" si="2"/>
        <v>Незачет</v>
      </c>
      <c r="H25" s="1">
        <f t="shared" si="4"/>
        <v>2.8333333333333332E-2</v>
      </c>
      <c r="I25" s="1">
        <f t="shared" si="5"/>
        <v>0</v>
      </c>
      <c r="J25" s="1">
        <f t="shared" si="6"/>
        <v>0</v>
      </c>
      <c r="K25" t="str">
        <f t="shared" si="7"/>
        <v/>
      </c>
    </row>
    <row r="26" spans="1:11">
      <c r="A26">
        <v>22</v>
      </c>
      <c r="B26" t="s">
        <v>26</v>
      </c>
      <c r="C26" s="1"/>
      <c r="D26" s="1"/>
      <c r="E26" s="1">
        <v>2.8912037037037038E-2</v>
      </c>
      <c r="F26" s="1"/>
      <c r="G26" s="3" t="str">
        <f t="shared" si="2"/>
        <v>Незачет</v>
      </c>
      <c r="H26" s="1">
        <f t="shared" si="4"/>
        <v>2.8912037037037038E-2</v>
      </c>
      <c r="I26" s="1">
        <f t="shared" si="5"/>
        <v>0</v>
      </c>
      <c r="J26" s="1">
        <f t="shared" si="6"/>
        <v>0</v>
      </c>
      <c r="K26" t="str">
        <f t="shared" si="7"/>
        <v/>
      </c>
    </row>
    <row r="27" spans="1:11">
      <c r="A27">
        <v>23</v>
      </c>
      <c r="B27" t="s">
        <v>55</v>
      </c>
      <c r="G27" s="3" t="str">
        <f t="shared" si="2"/>
        <v>Незачет</v>
      </c>
      <c r="H27" s="1">
        <f t="shared" si="4"/>
        <v>0</v>
      </c>
      <c r="I27" s="1">
        <f t="shared" si="5"/>
        <v>0</v>
      </c>
      <c r="J27" s="17">
        <v>4.431712962962963E-2</v>
      </c>
      <c r="K27" t="str">
        <f t="shared" si="7"/>
        <v/>
      </c>
    </row>
    <row r="28" spans="1:11">
      <c r="A28">
        <v>24</v>
      </c>
      <c r="B28" t="s">
        <v>56</v>
      </c>
      <c r="G28" s="3" t="str">
        <f t="shared" si="2"/>
        <v>Незачет</v>
      </c>
      <c r="H28" s="1">
        <f t="shared" si="4"/>
        <v>0</v>
      </c>
      <c r="I28" s="1">
        <f t="shared" si="5"/>
        <v>0</v>
      </c>
      <c r="J28" s="1">
        <f t="shared" si="6"/>
        <v>0</v>
      </c>
      <c r="K28" t="str">
        <f t="shared" si="7"/>
        <v/>
      </c>
    </row>
    <row r="29" spans="1:11">
      <c r="A29">
        <v>25</v>
      </c>
      <c r="G29" s="3" t="str">
        <f t="shared" si="2"/>
        <v>Незачет</v>
      </c>
      <c r="H29" s="1">
        <f t="shared" si="4"/>
        <v>0</v>
      </c>
      <c r="I29" s="1">
        <f t="shared" si="5"/>
        <v>0</v>
      </c>
      <c r="J29" s="1">
        <f t="shared" si="6"/>
        <v>0</v>
      </c>
      <c r="K29" t="str">
        <f t="shared" si="7"/>
        <v/>
      </c>
    </row>
    <row r="30" spans="1:11">
      <c r="A30">
        <v>26</v>
      </c>
      <c r="G30" s="3" t="str">
        <f t="shared" si="2"/>
        <v>Незачет</v>
      </c>
      <c r="H30" s="1">
        <f t="shared" si="4"/>
        <v>0</v>
      </c>
      <c r="I30" s="1">
        <f t="shared" si="5"/>
        <v>0</v>
      </c>
      <c r="J30" s="1">
        <f t="shared" si="6"/>
        <v>0</v>
      </c>
      <c r="K30" t="str">
        <f t="shared" si="7"/>
        <v/>
      </c>
    </row>
    <row r="31" spans="1:11">
      <c r="A31">
        <v>27</v>
      </c>
      <c r="G31" s="3" t="str">
        <f t="shared" si="2"/>
        <v>Незачет</v>
      </c>
      <c r="H31" s="1">
        <f t="shared" si="4"/>
        <v>0</v>
      </c>
      <c r="I31" s="1">
        <f t="shared" si="5"/>
        <v>0</v>
      </c>
      <c r="J31" s="1">
        <f t="shared" si="6"/>
        <v>0</v>
      </c>
      <c r="K31" t="str">
        <f t="shared" si="7"/>
        <v/>
      </c>
    </row>
    <row r="32" spans="1:11">
      <c r="A32">
        <v>28</v>
      </c>
      <c r="G32" s="3" t="str">
        <f t="shared" si="2"/>
        <v>Незачет</v>
      </c>
      <c r="H32" s="1">
        <f t="shared" si="4"/>
        <v>0</v>
      </c>
      <c r="I32" s="1">
        <f t="shared" si="5"/>
        <v>0</v>
      </c>
      <c r="J32" s="1">
        <f t="shared" si="6"/>
        <v>0</v>
      </c>
      <c r="K32" t="str">
        <f t="shared" si="7"/>
        <v/>
      </c>
    </row>
    <row r="33" spans="1:11">
      <c r="A33">
        <v>29</v>
      </c>
      <c r="G33" s="3" t="str">
        <f t="shared" si="2"/>
        <v>Незачет</v>
      </c>
      <c r="H33" s="1">
        <f t="shared" si="4"/>
        <v>0</v>
      </c>
      <c r="I33" s="1">
        <f t="shared" si="5"/>
        <v>0</v>
      </c>
      <c r="J33" s="1">
        <f t="shared" si="6"/>
        <v>0</v>
      </c>
      <c r="K33" t="str">
        <f t="shared" si="7"/>
        <v/>
      </c>
    </row>
    <row r="34" spans="1:11">
      <c r="A34">
        <v>30</v>
      </c>
      <c r="G34" s="3" t="str">
        <f t="shared" si="2"/>
        <v>Незачет</v>
      </c>
      <c r="H34" s="1">
        <f t="shared" si="4"/>
        <v>0</v>
      </c>
      <c r="I34" s="1">
        <f t="shared" si="5"/>
        <v>0</v>
      </c>
      <c r="J34" s="1">
        <f t="shared" si="6"/>
        <v>0</v>
      </c>
      <c r="K34" t="str">
        <f t="shared" si="7"/>
        <v/>
      </c>
    </row>
  </sheetData>
  <conditionalFormatting sqref="H5:I34 J24:J26 J28:J34 J11 J18 J15:J16 J9 J21:J22">
    <cfRule type="cellIs" dxfId="15" priority="6" operator="equal">
      <formula>0</formula>
    </cfRule>
  </conditionalFormatting>
  <conditionalFormatting sqref="B1:B2 B4:B1048576">
    <cfRule type="duplicateValues" dxfId="14" priority="5"/>
  </conditionalFormatting>
  <conditionalFormatting sqref="C3:F3">
    <cfRule type="expression" dxfId="13" priority="4">
      <formula>SUM($C$3:$F$3)&gt;1</formula>
    </cfRule>
  </conditionalFormatting>
  <conditionalFormatting sqref="K5:K34">
    <cfRule type="top10" dxfId="12" priority="1" bottom="1" rank="3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pane ySplit="4" topLeftCell="A5" activePane="bottomLeft" state="frozenSplit"/>
      <selection pane="bottomLeft" activeCell="G6" sqref="G6"/>
    </sheetView>
  </sheetViews>
  <sheetFormatPr defaultRowHeight="15"/>
  <cols>
    <col min="1" max="1" width="3.42578125" customWidth="1"/>
    <col min="2" max="2" width="21" bestFit="1" customWidth="1"/>
    <col min="3" max="3" width="7" customWidth="1"/>
    <col min="4" max="4" width="7.28515625" customWidth="1"/>
    <col min="5" max="6" width="7.140625" customWidth="1"/>
    <col min="7" max="7" width="7.85546875" style="1" bestFit="1" customWidth="1"/>
    <col min="8" max="10" width="7.140625" style="1" customWidth="1"/>
    <col min="11" max="11" width="3" bestFit="1" customWidth="1"/>
  </cols>
  <sheetData>
    <row r="1" spans="1:12" ht="15.75">
      <c r="D1" s="5" t="s">
        <v>36</v>
      </c>
      <c r="E1" s="5"/>
      <c r="F1" s="5"/>
      <c r="G1" s="6"/>
      <c r="H1" s="6"/>
    </row>
    <row r="2" spans="1:12">
      <c r="C2" s="1"/>
      <c r="D2" s="1"/>
      <c r="E2" s="1"/>
      <c r="F2" s="1"/>
    </row>
    <row r="3" spans="1:12">
      <c r="B3" s="12" t="s">
        <v>52</v>
      </c>
      <c r="C3" s="14"/>
      <c r="D3" s="14"/>
      <c r="E3" s="15"/>
      <c r="F3" s="14"/>
    </row>
    <row r="4" spans="1:12" s="9" customFormat="1" ht="51.75">
      <c r="B4" s="10" t="s">
        <v>29</v>
      </c>
      <c r="C4" s="10" t="s">
        <v>10</v>
      </c>
      <c r="D4" s="10" t="s">
        <v>11</v>
      </c>
      <c r="E4" s="10" t="s">
        <v>12</v>
      </c>
      <c r="F4" s="10"/>
      <c r="G4" s="13" t="str">
        <f>IF(AND(SUM($C$5:$C$34)&lt;&gt;0,SUM($D$5:$D$34)&lt;&gt;0,SUM($E$5:$E$34)&lt;&gt;0,SUM($F$5:$F$34)&lt;&gt;0),"Зачет после 4го этапа",
IF(AND(SUM($C$5:$C$34)&lt;&gt;0,SUM($D$5:$D$34)&lt;&gt;0,SUM($E$5:$E$34)&lt;&gt;0),"Зачет после 3го этапа",
IF(AND(SUM($C$5:$C$34)&lt;&gt;0,SUM($D$5:$D$34)&lt;&gt;0),"Зачет после 2го этапа","Нет пройденных этапов")))</f>
        <v>Зачет после 3го этапа</v>
      </c>
      <c r="H4" s="11"/>
      <c r="I4" s="11"/>
      <c r="J4" s="11" t="s">
        <v>57</v>
      </c>
      <c r="K4" s="16" t="s">
        <v>28</v>
      </c>
    </row>
    <row r="5" spans="1:12">
      <c r="A5">
        <v>1</v>
      </c>
      <c r="B5" t="s">
        <v>30</v>
      </c>
      <c r="C5" s="1">
        <v>3.0601851851851852E-2</v>
      </c>
      <c r="D5" s="1">
        <v>1.4131944444444445E-2</v>
      </c>
      <c r="E5" s="1"/>
      <c r="F5" s="1"/>
      <c r="G5" s="1">
        <f>IF(SUM($C$3:$F$3)=1,IF((INDEX(C5:F5,,MATCH(1,$C$3:$F$3,0)))="","Незачет",
IF(AND(SUM($C$5:$C$34)&lt;&gt;0,SUM($D$5:$D$34)&lt;&gt;0,SUM($E$5:$E$34)&lt;&gt;0,SUM($F$5:$F$34)&lt;&gt;0,COUNTIF(H5:J5,"&lt;&gt;0")&lt;3),"Незачет",
IF(AND(SUM($C$5:$C$34)&lt;&gt;0,SUM($D$5:$D$34)&lt;&gt;0,SUM($E$5:$E$34)&lt;&gt;0,COUNTIF(H5:J5,"&lt;&gt;0")&lt;2),"Незачет",
IF(AND(SUM($C$5:$C$34)&lt;&gt;0,SUM($D$5:$D$34)&lt;&gt;0,COUNTIF(H5:J5,"&lt;&gt;0")&lt;1),"Незачет",SUM(H5:J5))))),
IF(AND(SUM($C$5:$C$34)&lt;&gt;0,SUM($D$5:$D$34)&lt;&gt;0,SUM($E$5:$E$34)&lt;&gt;0,SUM($F$5:$F$34)&lt;&gt;0,COUNTIF(H5:J5,"&lt;&gt;0")&lt;3),"Незачет",
IF(AND(SUM($C$5:$C$34)&lt;&gt;0,SUM($D$5:$D$34)&lt;&gt;0,SUM($E$5:$E$34)&lt;&gt;0,COUNTIF(H5:J5,"&lt;&gt;0")&lt;2),"Незачет",
IF(AND(SUM($C$5:$C$34)&lt;&gt;0,SUM($D$5:$D$34)&lt;&gt;0,COUNTIF(H5:J5,"&lt;&gt;0")&lt;1),"Незачет",SUM(H5:J5)))))</f>
        <v>4.4733796296296299E-2</v>
      </c>
      <c r="H5" s="1">
        <f t="shared" ref="H5:H10" si="0">IFERROR(
IF(AND(SUM($C$5:$C$34)&lt;&gt;0,SUM($D$5:$D$34)&lt;&gt;0,SUM($E$5:$E$34)&lt;&gt;0,SUM($F$5:$F$34)&lt;&gt;0),SMALL($C5:$F5,COUNTIF($C5:$F5,0)+1),
IF(AND(SUM($C$5:$C$34)&lt;&gt;0,SUM($D$5:$D$34)&lt;&gt;0,SUM($E$5:$E$34)&lt;&gt;0),SMALL($C5:$E5,COUNTIF($C5:$E5,0)+1),
IF(AND(SUM($C$5:$C$34)&lt;&gt;0,SUM($D$5:$D$34)&lt;&gt;0),SMALL($C5:$D5,COUNTIF($C5:$D5,0)+1),0))),
0)</f>
        <v>1.4131944444444445E-2</v>
      </c>
      <c r="I5" s="1">
        <f t="shared" ref="I5:I10" si="1">IFERROR(
IF(AND(SUM($C$5:$C$34)&lt;&gt;0,SUM($D$5:$D$34)&lt;&gt;0,SUM($E$5:$E$34)&lt;&gt;0,SUM($F$5:$F$34)&lt;&gt;0),SMALL($C5:$F5,COUNTIF($C5:$F5,0)+1+1),
IF(AND(SUM($C$5:$C$34)&lt;&gt;0,SUM($D$5:$D$34)&lt;&gt;0,SUM($E$5:$E$34)&lt;&gt;0),SMALL($C5:$E5,COUNTIF($C5:$E5,0)+1+1),0)),
0)</f>
        <v>3.0601851851851852E-2</v>
      </c>
      <c r="J5" s="1">
        <f t="shared" ref="J5:J10" si="2">IFERROR(
IF(AND(SUM($C$5:$C$34)&lt;&gt;0,SUM($D$5:$D$34)&lt;&gt;0,SUM($E$5:$E$34)&lt;&gt;0,SUM($F$5:$F$34)&lt;&gt;0),SMALL($C5:$F5,COUNTIF($C5:$F5,0)+1+1+1),0),
0)</f>
        <v>0</v>
      </c>
    </row>
    <row r="6" spans="1:12">
      <c r="A6">
        <v>2</v>
      </c>
      <c r="B6" t="s">
        <v>31</v>
      </c>
      <c r="C6" s="1"/>
      <c r="D6" s="1">
        <v>2.1203703703703707E-2</v>
      </c>
      <c r="E6" s="1">
        <v>2.326388888888889E-2</v>
      </c>
      <c r="F6" s="1"/>
      <c r="G6" s="3">
        <f t="shared" ref="G6:G34" si="3">IF(SUM($C$3:$F$3)=1,IF((INDEX(C6:F6,,MATCH(1,$C$3:$F$3,0)))="","Незачет",
IF(AND(SUM($C$5:$C$34)&lt;&gt;0,SUM($D$5:$D$34)&lt;&gt;0,SUM($E$5:$E$34)&lt;&gt;0,SUM($F$5:$F$34)&lt;&gt;0,COUNTIF(H6:J6,"&lt;&gt;0")&lt;3),"Незачет",
IF(AND(SUM($C$5:$C$34)&lt;&gt;0,SUM($D$5:$D$34)&lt;&gt;0,SUM($E$5:$E$34)&lt;&gt;0,COUNTIF(H6:J6,"&lt;&gt;0")&lt;2),"Незачет",
IF(AND(SUM($C$5:$C$34)&lt;&gt;0,SUM($D$5:$D$34)&lt;&gt;0,COUNTIF(H6:J6,"&lt;&gt;0")&lt;1),"Незачет",SUM(H6:J6))))),
IF(AND(SUM($C$5:$C$34)&lt;&gt;0,SUM($D$5:$D$34)&lt;&gt;0,SUM($E$5:$E$34)&lt;&gt;0,SUM($F$5:$F$34)&lt;&gt;0,COUNTIF(H6:J6,"&lt;&gt;0")&lt;3),"Незачет",
IF(AND(SUM($C$5:$C$34)&lt;&gt;0,SUM($D$5:$D$34)&lt;&gt;0,SUM($E$5:$E$34)&lt;&gt;0,COUNTIF(H6:J6,"&lt;&gt;0")&lt;2),"Незачет",
IF(AND(SUM($C$5:$C$34)&lt;&gt;0,SUM($D$5:$D$34)&lt;&gt;0,COUNTIF(H6:J6,"&lt;&gt;0")&lt;1),"Незачет",SUM(H6:J6)))))</f>
        <v>8.8946759259259267E-2</v>
      </c>
      <c r="H6" s="1">
        <f t="shared" si="0"/>
        <v>2.1203703703703707E-2</v>
      </c>
      <c r="I6" s="1">
        <f t="shared" si="1"/>
        <v>2.326388888888889E-2</v>
      </c>
      <c r="J6" s="17">
        <v>4.447916666666666E-2</v>
      </c>
      <c r="K6">
        <v>1</v>
      </c>
    </row>
    <row r="7" spans="1:12">
      <c r="A7">
        <v>3</v>
      </c>
      <c r="B7" t="s">
        <v>32</v>
      </c>
      <c r="C7" s="1"/>
      <c r="D7" s="1">
        <v>3.1863425925925927E-2</v>
      </c>
      <c r="E7" s="1">
        <v>2.1157407407407406E-2</v>
      </c>
      <c r="F7" s="1"/>
      <c r="G7" s="1">
        <f t="shared" si="3"/>
        <v>5.3020833333333336E-2</v>
      </c>
      <c r="H7" s="1">
        <f t="shared" si="0"/>
        <v>2.1157407407407406E-2</v>
      </c>
      <c r="I7" s="1">
        <f t="shared" si="1"/>
        <v>3.1863425925925927E-2</v>
      </c>
      <c r="J7" s="1">
        <f t="shared" si="2"/>
        <v>0</v>
      </c>
    </row>
    <row r="8" spans="1:12">
      <c r="A8">
        <v>4</v>
      </c>
      <c r="B8" t="s">
        <v>33</v>
      </c>
      <c r="C8" s="1">
        <v>3.2337962962962964E-2</v>
      </c>
      <c r="D8" s="1"/>
      <c r="E8" s="1">
        <v>0</v>
      </c>
      <c r="F8" s="1"/>
      <c r="G8" s="1" t="str">
        <f t="shared" si="3"/>
        <v>Незачет</v>
      </c>
      <c r="H8" s="1">
        <f t="shared" si="0"/>
        <v>3.2337962962962964E-2</v>
      </c>
      <c r="I8" s="1">
        <f t="shared" si="1"/>
        <v>0</v>
      </c>
      <c r="J8" s="1">
        <f t="shared" si="2"/>
        <v>0</v>
      </c>
      <c r="K8" t="str">
        <f>IFERROR(RANK(G8,$G$5:$G$34,1),"")</f>
        <v/>
      </c>
    </row>
    <row r="9" spans="1:12">
      <c r="A9">
        <v>5</v>
      </c>
      <c r="B9" t="s">
        <v>34</v>
      </c>
      <c r="C9" s="1">
        <v>3.3043981481481487E-2</v>
      </c>
      <c r="D9" s="1"/>
      <c r="E9" s="1">
        <v>0</v>
      </c>
      <c r="F9" s="1"/>
      <c r="G9" s="1" t="str">
        <f t="shared" si="3"/>
        <v>Незачет</v>
      </c>
      <c r="H9" s="1">
        <f t="shared" si="0"/>
        <v>3.3043981481481487E-2</v>
      </c>
      <c r="I9" s="1">
        <f t="shared" si="1"/>
        <v>0</v>
      </c>
      <c r="J9" s="1">
        <f t="shared" si="2"/>
        <v>0</v>
      </c>
      <c r="K9" t="str">
        <f t="shared" ref="K9:K34" si="4">IFERROR(RANK(G9,$G$5:$G$34,1),"")</f>
        <v/>
      </c>
    </row>
    <row r="10" spans="1:12">
      <c r="A10">
        <v>6</v>
      </c>
      <c r="B10" t="s">
        <v>35</v>
      </c>
      <c r="C10" s="1"/>
      <c r="D10" s="1">
        <v>4.50462962962963E-2</v>
      </c>
      <c r="E10" s="1"/>
      <c r="F10" s="1"/>
      <c r="G10" s="1" t="str">
        <f t="shared" si="3"/>
        <v>Незачет</v>
      </c>
      <c r="H10" s="1">
        <f t="shared" si="0"/>
        <v>4.50462962962963E-2</v>
      </c>
      <c r="I10" s="1">
        <f t="shared" si="1"/>
        <v>0</v>
      </c>
      <c r="J10" s="1">
        <f t="shared" si="2"/>
        <v>0</v>
      </c>
      <c r="K10" t="str">
        <f t="shared" si="4"/>
        <v/>
      </c>
    </row>
    <row r="11" spans="1:12">
      <c r="A11">
        <v>7</v>
      </c>
      <c r="C11" s="1"/>
      <c r="D11" s="1"/>
      <c r="E11" s="1"/>
      <c r="F11" s="1"/>
      <c r="G11" s="1" t="str">
        <f t="shared" si="3"/>
        <v>Незачет</v>
      </c>
      <c r="H11" s="1">
        <f>IFERROR(
IF(AND(SUM($C$5:$C$34)&lt;&gt;0,SUM($D$5:$D$34)&lt;&gt;0,SUM($E$5:$E$34)&lt;&gt;0,SUM($F$5:$F$34)&lt;&gt;0),SMALL($C11:$F11,COUNTIF($C11:$F11,0)+1),
IF(AND(SUM($C$5:$C$34)&lt;&gt;0,SUM($D$5:$D$34)&lt;&gt;0,SUM($E$5:$E$34)&lt;&gt;0),SMALL($C11:$E11,COUNTIF($C11:$E11,0)+1),
IF(AND(SUM($C$5:$C$34)&lt;&gt;0,SUM($D$5:$D$34)&lt;&gt;0),SMALL($C11:$D11,COUNTIF($C11:$D11,0)+1),0))),
0)</f>
        <v>0</v>
      </c>
      <c r="I11" s="1">
        <f>IFERROR(
IF(AND(SUM($C$5:$C$34)&lt;&gt;0,SUM($D$5:$D$34)&lt;&gt;0,SUM($E$5:$E$34)&lt;&gt;0,SUM($F$5:$F$34)&lt;&gt;0),SMALL($C11:$F11,COUNTIF($C11:$F11,0)+1+1),
IF(AND(SUM($C$5:$C$34)&lt;&gt;0,SUM($D$5:$D$34)&lt;&gt;0,SUM($E$5:$E$34)&lt;&gt;0),SMALL($C11:$E11,COUNTIF($C11:$E11,0)+1+1),0)),
0)</f>
        <v>0</v>
      </c>
      <c r="J11" s="1">
        <f>IFERROR(
IF(AND(SUM($C$5:$C$34)&lt;&gt;0,SUM($D$5:$D$34)&lt;&gt;0,SUM($E$5:$E$34)&lt;&gt;0,SUM($F$5:$F$34)&lt;&gt;0),SMALL($C11:$F11,COUNTIF($C11:$F11,0)+1+1+1),0),
0)</f>
        <v>0</v>
      </c>
      <c r="K11" t="str">
        <f t="shared" si="4"/>
        <v/>
      </c>
      <c r="L11" s="1"/>
    </row>
    <row r="12" spans="1:12">
      <c r="A12">
        <v>8</v>
      </c>
      <c r="C12" s="1"/>
      <c r="D12" s="1"/>
      <c r="E12" s="1"/>
      <c r="F12" s="1"/>
      <c r="G12" s="1" t="str">
        <f t="shared" si="3"/>
        <v>Незачет</v>
      </c>
      <c r="H12" s="1">
        <f t="shared" ref="H12:H34" si="5">IFERROR(
IF(AND(SUM($C$5:$C$34)&lt;&gt;0,SUM($D$5:$D$34)&lt;&gt;0,SUM($E$5:$E$34)&lt;&gt;0,SUM($F$5:$F$34)&lt;&gt;0),SMALL($C12:$F12,COUNTIF($C12:$F12,0)+1),
IF(AND(SUM($C$5:$C$34)&lt;&gt;0,SUM($D$5:$D$34)&lt;&gt;0,SUM($E$5:$E$34)&lt;&gt;0),SMALL($C12:$E12,COUNTIF($C12:$E12,0)+1),
IF(AND(SUM($C$5:$C$34)&lt;&gt;0,SUM($D$5:$D$34)&lt;&gt;0),SMALL($C12:$D12,COUNTIF($C12:$D12,0)+1),0))),
0)</f>
        <v>0</v>
      </c>
      <c r="I12" s="1">
        <f t="shared" ref="I12:I34" si="6">IFERROR(
IF(AND(SUM($C$5:$C$34)&lt;&gt;0,SUM($D$5:$D$34)&lt;&gt;0,SUM($E$5:$E$34)&lt;&gt;0,SUM($F$5:$F$34)&lt;&gt;0),SMALL($C12:$F12,COUNTIF($C12:$F12,0)+1+1),
IF(AND(SUM($C$5:$C$34)&lt;&gt;0,SUM($D$5:$D$34)&lt;&gt;0,SUM($E$5:$E$34)&lt;&gt;0),SMALL($C12:$E12,COUNTIF($C12:$E12,0)+1+1),0)),
0)</f>
        <v>0</v>
      </c>
      <c r="J12" s="1">
        <f t="shared" ref="J12:J34" si="7">IFERROR(
IF(AND(SUM($C$5:$C$34)&lt;&gt;0,SUM($D$5:$D$34)&lt;&gt;0,SUM($E$5:$E$34)&lt;&gt;0,SUM($F$5:$F$34)&lt;&gt;0),SMALL($C12:$F12,COUNTIF($C12:$F12,0)+1+1+1),0),
0)</f>
        <v>0</v>
      </c>
      <c r="K12" t="str">
        <f t="shared" si="4"/>
        <v/>
      </c>
    </row>
    <row r="13" spans="1:12">
      <c r="A13">
        <v>9</v>
      </c>
      <c r="C13" s="1"/>
      <c r="D13" s="1"/>
      <c r="E13" s="1"/>
      <c r="F13" s="1"/>
      <c r="G13" s="1" t="str">
        <f t="shared" si="3"/>
        <v>Незачет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t="str">
        <f t="shared" si="4"/>
        <v/>
      </c>
    </row>
    <row r="14" spans="1:12">
      <c r="A14">
        <v>10</v>
      </c>
      <c r="C14" s="1"/>
      <c r="D14" s="1"/>
      <c r="E14" s="1"/>
      <c r="F14" s="1"/>
      <c r="G14" s="1" t="str">
        <f t="shared" si="3"/>
        <v>Незачет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t="str">
        <f t="shared" si="4"/>
        <v/>
      </c>
    </row>
    <row r="15" spans="1:12">
      <c r="A15">
        <v>11</v>
      </c>
      <c r="C15" s="1"/>
      <c r="D15" s="1"/>
      <c r="E15" s="1"/>
      <c r="F15" s="1"/>
      <c r="G15" s="1" t="str">
        <f t="shared" si="3"/>
        <v>Незачет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t="str">
        <f t="shared" si="4"/>
        <v/>
      </c>
    </row>
    <row r="16" spans="1:12">
      <c r="A16">
        <v>12</v>
      </c>
      <c r="C16" s="1"/>
      <c r="D16" s="1"/>
      <c r="E16" s="1"/>
      <c r="F16" s="1"/>
      <c r="G16" s="1" t="str">
        <f t="shared" si="3"/>
        <v>Незачет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t="str">
        <f t="shared" si="4"/>
        <v/>
      </c>
    </row>
    <row r="17" spans="1:11">
      <c r="A17">
        <v>13</v>
      </c>
      <c r="C17" s="1"/>
      <c r="D17" s="1"/>
      <c r="E17" s="1"/>
      <c r="F17" s="1"/>
      <c r="G17" s="1" t="str">
        <f t="shared" si="3"/>
        <v>Незачет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t="str">
        <f t="shared" si="4"/>
        <v/>
      </c>
    </row>
    <row r="18" spans="1:11">
      <c r="A18">
        <v>14</v>
      </c>
      <c r="C18" s="1"/>
      <c r="D18" s="1"/>
      <c r="E18" s="1"/>
      <c r="F18" s="1"/>
      <c r="G18" s="1" t="str">
        <f t="shared" si="3"/>
        <v>Незачет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t="str">
        <f t="shared" si="4"/>
        <v/>
      </c>
    </row>
    <row r="19" spans="1:11">
      <c r="A19">
        <v>15</v>
      </c>
      <c r="C19" s="1"/>
      <c r="D19" s="1"/>
      <c r="E19" s="1"/>
      <c r="F19" s="1"/>
      <c r="G19" s="1" t="str">
        <f t="shared" si="3"/>
        <v>Незачет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t="str">
        <f t="shared" si="4"/>
        <v/>
      </c>
    </row>
    <row r="20" spans="1:11">
      <c r="A20">
        <v>16</v>
      </c>
      <c r="C20" s="1"/>
      <c r="D20" s="1"/>
      <c r="E20" s="1"/>
      <c r="F20" s="1"/>
      <c r="G20" s="1" t="str">
        <f t="shared" si="3"/>
        <v>Незачет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t="str">
        <f t="shared" si="4"/>
        <v/>
      </c>
    </row>
    <row r="21" spans="1:11">
      <c r="A21">
        <v>17</v>
      </c>
      <c r="C21" s="1"/>
      <c r="D21" s="1"/>
      <c r="E21" s="1"/>
      <c r="F21" s="1"/>
      <c r="G21" s="1" t="str">
        <f t="shared" si="3"/>
        <v>Незачет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t="str">
        <f t="shared" si="4"/>
        <v/>
      </c>
    </row>
    <row r="22" spans="1:11">
      <c r="A22">
        <v>18</v>
      </c>
      <c r="C22" s="1"/>
      <c r="D22" s="1"/>
      <c r="E22" s="1"/>
      <c r="F22" s="1"/>
      <c r="G22" s="1" t="str">
        <f t="shared" si="3"/>
        <v>Незачет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t="str">
        <f t="shared" si="4"/>
        <v/>
      </c>
    </row>
    <row r="23" spans="1:11">
      <c r="A23">
        <v>19</v>
      </c>
      <c r="C23" s="1"/>
      <c r="D23" s="1"/>
      <c r="E23" s="1"/>
      <c r="F23" s="1"/>
      <c r="G23" s="1" t="str">
        <f t="shared" si="3"/>
        <v>Незачет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t="str">
        <f t="shared" si="4"/>
        <v/>
      </c>
    </row>
    <row r="24" spans="1:11">
      <c r="A24">
        <v>20</v>
      </c>
      <c r="C24" s="1"/>
      <c r="D24" s="1"/>
      <c r="E24" s="1"/>
      <c r="F24" s="1"/>
      <c r="G24" s="1" t="str">
        <f t="shared" si="3"/>
        <v>Незачет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t="str">
        <f t="shared" si="4"/>
        <v/>
      </c>
    </row>
    <row r="25" spans="1:11">
      <c r="A25">
        <v>21</v>
      </c>
      <c r="C25" s="1"/>
      <c r="D25" s="1"/>
      <c r="E25" s="1"/>
      <c r="F25" s="1"/>
      <c r="G25" s="1" t="str">
        <f t="shared" si="3"/>
        <v>Незачет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t="str">
        <f t="shared" si="4"/>
        <v/>
      </c>
    </row>
    <row r="26" spans="1:11">
      <c r="A26">
        <v>22</v>
      </c>
      <c r="C26" s="1"/>
      <c r="D26" s="1"/>
      <c r="E26" s="1"/>
      <c r="F26" s="1"/>
      <c r="G26" s="1" t="str">
        <f t="shared" si="3"/>
        <v>Незачет</v>
      </c>
      <c r="H26" s="1">
        <f t="shared" si="5"/>
        <v>0</v>
      </c>
      <c r="I26" s="1">
        <f t="shared" si="6"/>
        <v>0</v>
      </c>
      <c r="J26" s="1">
        <f t="shared" si="7"/>
        <v>0</v>
      </c>
      <c r="K26" t="str">
        <f t="shared" si="4"/>
        <v/>
      </c>
    </row>
    <row r="27" spans="1:11">
      <c r="A27">
        <v>23</v>
      </c>
      <c r="G27" s="1" t="str">
        <f t="shared" si="3"/>
        <v>Незачет</v>
      </c>
      <c r="H27" s="1">
        <f t="shared" si="5"/>
        <v>0</v>
      </c>
      <c r="I27" s="1">
        <f t="shared" si="6"/>
        <v>0</v>
      </c>
      <c r="J27" s="1">
        <f t="shared" si="7"/>
        <v>0</v>
      </c>
      <c r="K27" t="str">
        <f t="shared" si="4"/>
        <v/>
      </c>
    </row>
    <row r="28" spans="1:11">
      <c r="A28">
        <v>24</v>
      </c>
      <c r="G28" s="1" t="str">
        <f t="shared" si="3"/>
        <v>Незачет</v>
      </c>
      <c r="H28" s="1">
        <f t="shared" si="5"/>
        <v>0</v>
      </c>
      <c r="I28" s="1">
        <f t="shared" si="6"/>
        <v>0</v>
      </c>
      <c r="J28" s="1">
        <f t="shared" si="7"/>
        <v>0</v>
      </c>
      <c r="K28" t="str">
        <f t="shared" si="4"/>
        <v/>
      </c>
    </row>
    <row r="29" spans="1:11">
      <c r="A29">
        <v>25</v>
      </c>
      <c r="G29" s="1" t="str">
        <f t="shared" si="3"/>
        <v>Незачет</v>
      </c>
      <c r="H29" s="1">
        <f t="shared" si="5"/>
        <v>0</v>
      </c>
      <c r="I29" s="1">
        <f t="shared" si="6"/>
        <v>0</v>
      </c>
      <c r="J29" s="1">
        <f t="shared" si="7"/>
        <v>0</v>
      </c>
      <c r="K29" t="str">
        <f t="shared" si="4"/>
        <v/>
      </c>
    </row>
    <row r="30" spans="1:11">
      <c r="A30">
        <v>26</v>
      </c>
      <c r="G30" s="1" t="str">
        <f t="shared" si="3"/>
        <v>Незачет</v>
      </c>
      <c r="H30" s="1">
        <f t="shared" si="5"/>
        <v>0</v>
      </c>
      <c r="I30" s="1">
        <f t="shared" si="6"/>
        <v>0</v>
      </c>
      <c r="J30" s="1">
        <f t="shared" si="7"/>
        <v>0</v>
      </c>
      <c r="K30" t="str">
        <f t="shared" si="4"/>
        <v/>
      </c>
    </row>
    <row r="31" spans="1:11">
      <c r="A31">
        <v>27</v>
      </c>
      <c r="G31" s="1" t="str">
        <f t="shared" si="3"/>
        <v>Незачет</v>
      </c>
      <c r="H31" s="1">
        <f t="shared" si="5"/>
        <v>0</v>
      </c>
      <c r="I31" s="1">
        <f t="shared" si="6"/>
        <v>0</v>
      </c>
      <c r="J31" s="1">
        <f t="shared" si="7"/>
        <v>0</v>
      </c>
      <c r="K31" t="str">
        <f t="shared" si="4"/>
        <v/>
      </c>
    </row>
    <row r="32" spans="1:11">
      <c r="A32">
        <v>28</v>
      </c>
      <c r="G32" s="1" t="str">
        <f t="shared" si="3"/>
        <v>Незачет</v>
      </c>
      <c r="H32" s="1">
        <f t="shared" si="5"/>
        <v>0</v>
      </c>
      <c r="I32" s="1">
        <f t="shared" si="6"/>
        <v>0</v>
      </c>
      <c r="J32" s="1">
        <f t="shared" si="7"/>
        <v>0</v>
      </c>
      <c r="K32" t="str">
        <f t="shared" si="4"/>
        <v/>
      </c>
    </row>
    <row r="33" spans="1:11">
      <c r="A33">
        <v>29</v>
      </c>
      <c r="G33" s="1" t="str">
        <f t="shared" si="3"/>
        <v>Незачет</v>
      </c>
      <c r="H33" s="1">
        <f t="shared" si="5"/>
        <v>0</v>
      </c>
      <c r="I33" s="1">
        <f t="shared" si="6"/>
        <v>0</v>
      </c>
      <c r="J33" s="1">
        <f t="shared" si="7"/>
        <v>0</v>
      </c>
      <c r="K33" t="str">
        <f t="shared" si="4"/>
        <v/>
      </c>
    </row>
    <row r="34" spans="1:11">
      <c r="A34">
        <v>30</v>
      </c>
      <c r="G34" s="1" t="str">
        <f t="shared" si="3"/>
        <v>Незачет</v>
      </c>
      <c r="H34" s="1">
        <f t="shared" si="5"/>
        <v>0</v>
      </c>
      <c r="I34" s="1">
        <f t="shared" si="6"/>
        <v>0</v>
      </c>
      <c r="J34" s="1">
        <f t="shared" si="7"/>
        <v>0</v>
      </c>
      <c r="K34" t="str">
        <f t="shared" si="4"/>
        <v/>
      </c>
    </row>
  </sheetData>
  <conditionalFormatting sqref="H5:I34 J5 J7:J34">
    <cfRule type="cellIs" dxfId="11" priority="4" operator="equal">
      <formula>0</formula>
    </cfRule>
  </conditionalFormatting>
  <conditionalFormatting sqref="B1:B2 B4 B11:B1048576">
    <cfRule type="duplicateValues" dxfId="10" priority="3"/>
  </conditionalFormatting>
  <conditionalFormatting sqref="C3:F3">
    <cfRule type="expression" dxfId="9" priority="2">
      <formula>SUM($C$3:$F$3)&gt;1</formula>
    </cfRule>
  </conditionalFormatting>
  <conditionalFormatting sqref="K5:K34">
    <cfRule type="top10" dxfId="8" priority="1" bottom="1" rank="3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topLeftCell="B1" workbookViewId="0">
      <pane ySplit="4" topLeftCell="A5" activePane="bottomLeft" state="frozenSplit"/>
      <selection pane="bottomLeft" activeCell="G6" sqref="G6"/>
    </sheetView>
  </sheetViews>
  <sheetFormatPr defaultRowHeight="15"/>
  <cols>
    <col min="1" max="1" width="3.42578125" customWidth="1"/>
    <col min="2" max="2" width="21" bestFit="1" customWidth="1"/>
    <col min="3" max="3" width="7" customWidth="1"/>
    <col min="4" max="4" width="7.28515625" customWidth="1"/>
    <col min="5" max="6" width="7.140625" customWidth="1"/>
    <col min="7" max="7" width="7.85546875" style="1" bestFit="1" customWidth="1"/>
    <col min="8" max="10" width="7.140625" style="1" customWidth="1"/>
    <col min="11" max="11" width="3" bestFit="1" customWidth="1"/>
  </cols>
  <sheetData>
    <row r="1" spans="1:12" ht="15.75">
      <c r="D1" s="5" t="s">
        <v>36</v>
      </c>
      <c r="E1" s="5"/>
      <c r="F1" s="5"/>
      <c r="G1" s="6"/>
      <c r="H1" s="6"/>
    </row>
    <row r="2" spans="1:12">
      <c r="C2" s="1"/>
      <c r="D2" s="1"/>
      <c r="E2" s="1"/>
      <c r="F2" s="1"/>
    </row>
    <row r="3" spans="1:12">
      <c r="B3" s="12" t="s">
        <v>52</v>
      </c>
      <c r="C3" s="14"/>
      <c r="D3" s="14"/>
      <c r="E3" s="15"/>
      <c r="F3" s="14"/>
    </row>
    <row r="4" spans="1:12" s="9" customFormat="1" ht="51.75">
      <c r="B4" s="10" t="s">
        <v>53</v>
      </c>
      <c r="C4" s="10" t="s">
        <v>10</v>
      </c>
      <c r="D4" s="10" t="s">
        <v>11</v>
      </c>
      <c r="E4" s="10" t="s">
        <v>12</v>
      </c>
      <c r="F4" s="10"/>
      <c r="G4" s="13" t="str">
        <f>IF(AND(SUM($C$5:$C$34)&lt;&gt;0,SUM($D$5:$D$34)&lt;&gt;0,SUM($E$5:$E$34)&lt;&gt;0,SUM($F$5:$F$34)&lt;&gt;0),"Зачет после 4го этапа",
IF(AND(SUM($C$5:$C$34)&lt;&gt;0,SUM($D$5:$D$34)&lt;&gt;0,SUM($E$5:$E$34)&lt;&gt;0),"Зачет после 3го этапа",
IF(AND(SUM($C$5:$C$34)&lt;&gt;0,SUM($D$5:$D$34)&lt;&gt;0),"Зачет после 2го этапа","Нет пройденных этапов")))</f>
        <v>Зачет после 3го этапа</v>
      </c>
      <c r="H4" s="11"/>
      <c r="I4" s="11"/>
      <c r="J4" s="11" t="s">
        <v>57</v>
      </c>
      <c r="K4" s="16" t="s">
        <v>28</v>
      </c>
    </row>
    <row r="5" spans="1:12">
      <c r="A5">
        <v>1</v>
      </c>
      <c r="B5" t="s">
        <v>38</v>
      </c>
      <c r="C5" s="1">
        <v>3.3275462962962958E-2</v>
      </c>
      <c r="D5" s="1">
        <v>1.7847222222222223E-2</v>
      </c>
      <c r="E5" s="1">
        <v>1.8877314814814816E-2</v>
      </c>
      <c r="F5" s="1"/>
      <c r="G5" s="1">
        <f>IF(SUM($C$3:$F$3)=1,IF((INDEX(C5:F5,,MATCH(1,$C$3:$F$3,0)))="","Незачет",
IF(AND(SUM($C$5:$C$34)&lt;&gt;0,SUM($D$5:$D$34)&lt;&gt;0,SUM($E$5:$E$34)&lt;&gt;0,SUM($F$5:$F$34)&lt;&gt;0,COUNTIF(H5:J5,"&lt;&gt;0")&lt;3),"Незачет",
IF(AND(SUM($C$5:$C$34)&lt;&gt;0,SUM($D$5:$D$34)&lt;&gt;0,SUM($E$5:$E$34)&lt;&gt;0,COUNTIF(H5:J5,"&lt;&gt;0")&lt;2),"Незачет",
IF(AND(SUM($C$5:$C$34)&lt;&gt;0,SUM($D$5:$D$34)&lt;&gt;0,COUNTIF(H5:J5,"&lt;&gt;0")&lt;1),"Незачет",SUM(H5:J5))))),
IF(AND(SUM($C$5:$C$34)&lt;&gt;0,SUM($D$5:$D$34)&lt;&gt;0,SUM($E$5:$E$34)&lt;&gt;0,SUM($F$5:$F$34)&lt;&gt;0,COUNTIF(H5:J5,"&lt;&gt;0")&lt;3),"Незачет",
IF(AND(SUM($C$5:$C$34)&lt;&gt;0,SUM($D$5:$D$34)&lt;&gt;0,SUM($E$5:$E$34)&lt;&gt;0,COUNTIF(H5:J5,"&lt;&gt;0")&lt;2),"Незачет",
IF(AND(SUM($C$5:$C$34)&lt;&gt;0,SUM($D$5:$D$34)&lt;&gt;0,COUNTIF(H5:J5,"&lt;&gt;0")&lt;1),"Незачет",SUM(H5:J5)))))</f>
        <v>3.6724537037037042E-2</v>
      </c>
      <c r="H5" s="1">
        <f t="shared" ref="H5:H10" si="0">IFERROR(
IF(AND(SUM($C$5:$C$34)&lt;&gt;0,SUM($D$5:$D$34)&lt;&gt;0,SUM($E$5:$E$34)&lt;&gt;0,SUM($F$5:$F$34)&lt;&gt;0),SMALL($C5:$F5,COUNTIF($C5:$F5,0)+1),
IF(AND(SUM($C$5:$C$34)&lt;&gt;0,SUM($D$5:$D$34)&lt;&gt;0,SUM($E$5:$E$34)&lt;&gt;0),SMALL($C5:$E5,COUNTIF($C5:$E5,0)+1),
IF(AND(SUM($C$5:$C$34)&lt;&gt;0,SUM($D$5:$D$34)&lt;&gt;0),SMALL($C5:$D5,COUNTIF($C5:$D5,0)+1),0))),
0)</f>
        <v>1.7847222222222223E-2</v>
      </c>
      <c r="I5" s="1">
        <f t="shared" ref="I5:I10" si="1">IFERROR(
IF(AND(SUM($C$5:$C$34)&lt;&gt;0,SUM($D$5:$D$34)&lt;&gt;0,SUM($E$5:$E$34)&lt;&gt;0,SUM($F$5:$F$34)&lt;&gt;0),SMALL($C5:$F5,COUNTIF($C5:$F5,0)+1+1),
IF(AND(SUM($C$5:$C$34)&lt;&gt;0,SUM($D$5:$D$34)&lt;&gt;0,SUM($E$5:$E$34)&lt;&gt;0),SMALL($C5:$E5,COUNTIF($C5:$E5,0)+1+1),0)),
0)</f>
        <v>1.8877314814814816E-2</v>
      </c>
      <c r="J5" s="1">
        <f t="shared" ref="J5:J10" si="2">IFERROR(
IF(AND(SUM($C$5:$C$34)&lt;&gt;0,SUM($D$5:$D$34)&lt;&gt;0,SUM($E$5:$E$34)&lt;&gt;0,SUM($F$5:$F$34)&lt;&gt;0),SMALL($C5:$F5,COUNTIF($C5:$F5,0)+1+1+1),0),
0)</f>
        <v>0</v>
      </c>
    </row>
    <row r="6" spans="1:12">
      <c r="A6">
        <v>2</v>
      </c>
      <c r="B6" t="s">
        <v>39</v>
      </c>
      <c r="C6" s="1">
        <v>3.2662037037037038E-2</v>
      </c>
      <c r="D6" s="1">
        <v>2.8414351851851847E-2</v>
      </c>
      <c r="E6" s="1">
        <v>2.1307870370370369E-2</v>
      </c>
      <c r="F6" s="1"/>
      <c r="G6" s="3">
        <f t="shared" ref="G6:G34" si="3">IF(SUM($C$3:$F$3)=1,IF((INDEX(C6:F6,,MATCH(1,$C$3:$F$3,0)))="","Незачет",
IF(AND(SUM($C$5:$C$34)&lt;&gt;0,SUM($D$5:$D$34)&lt;&gt;0,SUM($E$5:$E$34)&lt;&gt;0,SUM($F$5:$F$34)&lt;&gt;0,COUNTIF(H6:J6,"&lt;&gt;0")&lt;3),"Незачет",
IF(AND(SUM($C$5:$C$34)&lt;&gt;0,SUM($D$5:$D$34)&lt;&gt;0,SUM($E$5:$E$34)&lt;&gt;0,COUNTIF(H6:J6,"&lt;&gt;0")&lt;2),"Незачет",
IF(AND(SUM($C$5:$C$34)&lt;&gt;0,SUM($D$5:$D$34)&lt;&gt;0,COUNTIF(H6:J6,"&lt;&gt;0")&lt;1),"Незачет",SUM(H6:J6))))),
IF(AND(SUM($C$5:$C$34)&lt;&gt;0,SUM($D$5:$D$34)&lt;&gt;0,SUM($E$5:$E$34)&lt;&gt;0,SUM($F$5:$F$34)&lt;&gt;0,COUNTIF(H6:J6,"&lt;&gt;0")&lt;3),"Незачет",
IF(AND(SUM($C$5:$C$34)&lt;&gt;0,SUM($D$5:$D$34)&lt;&gt;0,SUM($E$5:$E$34)&lt;&gt;0,COUNTIF(H6:J6,"&lt;&gt;0")&lt;2),"Незачет",
IF(AND(SUM($C$5:$C$34)&lt;&gt;0,SUM($D$5:$D$34)&lt;&gt;0,COUNTIF(H6:J6,"&lt;&gt;0")&lt;1),"Незачет",SUM(H6:J6)))))</f>
        <v>9.0787037037037027E-2</v>
      </c>
      <c r="H6" s="1">
        <f t="shared" si="0"/>
        <v>2.1307870370370369E-2</v>
      </c>
      <c r="I6" s="1">
        <f t="shared" si="1"/>
        <v>2.8414351851851847E-2</v>
      </c>
      <c r="J6" s="17">
        <v>4.1064814814814811E-2</v>
      </c>
      <c r="K6">
        <v>1</v>
      </c>
    </row>
    <row r="7" spans="1:12">
      <c r="A7">
        <v>3</v>
      </c>
      <c r="B7" t="s">
        <v>40</v>
      </c>
      <c r="C7" s="1">
        <v>3.1458333333333331E-2</v>
      </c>
      <c r="D7" s="1">
        <v>2.0613425925925927E-2</v>
      </c>
      <c r="E7" s="1"/>
      <c r="F7" s="1"/>
      <c r="G7" s="1">
        <f t="shared" si="3"/>
        <v>5.2071759259259262E-2</v>
      </c>
      <c r="H7" s="1">
        <f t="shared" si="0"/>
        <v>2.0613425925925927E-2</v>
      </c>
      <c r="I7" s="1">
        <f t="shared" si="1"/>
        <v>3.1458333333333331E-2</v>
      </c>
      <c r="J7" s="1">
        <f t="shared" si="2"/>
        <v>0</v>
      </c>
    </row>
    <row r="8" spans="1:12">
      <c r="A8">
        <v>4</v>
      </c>
      <c r="B8" t="s">
        <v>41</v>
      </c>
      <c r="C8" s="1" t="s">
        <v>43</v>
      </c>
      <c r="D8" s="1"/>
      <c r="E8" s="1" t="s">
        <v>43</v>
      </c>
      <c r="F8" s="1"/>
      <c r="G8" s="1" t="str">
        <f t="shared" si="3"/>
        <v>Незачет</v>
      </c>
      <c r="H8" s="1">
        <f t="shared" si="0"/>
        <v>0</v>
      </c>
      <c r="I8" s="1">
        <f t="shared" si="1"/>
        <v>0</v>
      </c>
      <c r="J8" s="1">
        <f t="shared" si="2"/>
        <v>0</v>
      </c>
      <c r="K8" t="str">
        <f>IFERROR(RANK(G8,$G$5:$G$34,1),"")</f>
        <v/>
      </c>
    </row>
    <row r="9" spans="1:12">
      <c r="A9">
        <v>5</v>
      </c>
      <c r="B9" t="s">
        <v>42</v>
      </c>
      <c r="C9" s="1"/>
      <c r="D9" s="1"/>
      <c r="E9" s="1" t="s">
        <v>43</v>
      </c>
      <c r="F9" s="1"/>
      <c r="G9" s="1" t="str">
        <f t="shared" si="3"/>
        <v>Незачет</v>
      </c>
      <c r="H9" s="1">
        <f t="shared" si="0"/>
        <v>0</v>
      </c>
      <c r="I9" s="1">
        <f t="shared" si="1"/>
        <v>0</v>
      </c>
      <c r="J9" s="1">
        <f t="shared" si="2"/>
        <v>0</v>
      </c>
      <c r="K9" t="str">
        <f t="shared" ref="K9:K34" si="4">IFERROR(RANK(G9,$G$5:$G$34,1),"")</f>
        <v/>
      </c>
    </row>
    <row r="10" spans="1:12">
      <c r="A10">
        <v>6</v>
      </c>
      <c r="B10" t="s">
        <v>44</v>
      </c>
      <c r="C10" s="1">
        <v>0</v>
      </c>
      <c r="D10" s="1">
        <v>2.6261574074074076E-2</v>
      </c>
      <c r="E10" s="1"/>
      <c r="F10" s="1"/>
      <c r="G10" s="1" t="str">
        <f t="shared" si="3"/>
        <v>Незачет</v>
      </c>
      <c r="H10" s="1">
        <f t="shared" si="0"/>
        <v>2.6261574074074076E-2</v>
      </c>
      <c r="I10" s="1">
        <f t="shared" si="1"/>
        <v>0</v>
      </c>
      <c r="J10" s="1">
        <f t="shared" si="2"/>
        <v>0</v>
      </c>
      <c r="K10" t="str">
        <f t="shared" si="4"/>
        <v/>
      </c>
    </row>
    <row r="11" spans="1:12">
      <c r="A11">
        <v>7</v>
      </c>
      <c r="C11" s="1"/>
      <c r="D11" s="1"/>
      <c r="E11" s="1"/>
      <c r="F11" s="1"/>
      <c r="G11" s="1" t="str">
        <f t="shared" si="3"/>
        <v>Незачет</v>
      </c>
      <c r="H11" s="1">
        <f>IFERROR(
IF(AND(SUM($C$5:$C$34)&lt;&gt;0,SUM($D$5:$D$34)&lt;&gt;0,SUM($E$5:$E$34)&lt;&gt;0,SUM($F$5:$F$34)&lt;&gt;0),SMALL($C11:$F11,COUNTIF($C11:$F11,0)+1),
IF(AND(SUM($C$5:$C$34)&lt;&gt;0,SUM($D$5:$D$34)&lt;&gt;0,SUM($E$5:$E$34)&lt;&gt;0),SMALL($C11:$E11,COUNTIF($C11:$E11,0)+1),
IF(AND(SUM($C$5:$C$34)&lt;&gt;0,SUM($D$5:$D$34)&lt;&gt;0),SMALL($C11:$D11,COUNTIF($C11:$D11,0)+1),0))),
0)</f>
        <v>0</v>
      </c>
      <c r="I11" s="1">
        <f>IFERROR(
IF(AND(SUM($C$5:$C$34)&lt;&gt;0,SUM($D$5:$D$34)&lt;&gt;0,SUM($E$5:$E$34)&lt;&gt;0,SUM($F$5:$F$34)&lt;&gt;0),SMALL($C11:$F11,COUNTIF($C11:$F11,0)+1+1),
IF(AND(SUM($C$5:$C$34)&lt;&gt;0,SUM($D$5:$D$34)&lt;&gt;0,SUM($E$5:$E$34)&lt;&gt;0),SMALL($C11:$E11,COUNTIF($C11:$E11,0)+1+1),0)),
0)</f>
        <v>0</v>
      </c>
      <c r="J11" s="1">
        <f>IFERROR(
IF(AND(SUM($C$5:$C$34)&lt;&gt;0,SUM($D$5:$D$34)&lt;&gt;0,SUM($E$5:$E$34)&lt;&gt;0,SUM($F$5:$F$34)&lt;&gt;0),SMALL($C11:$F11,COUNTIF($C11:$F11,0)+1+1+1),0),
0)</f>
        <v>0</v>
      </c>
      <c r="K11" t="str">
        <f t="shared" si="4"/>
        <v/>
      </c>
      <c r="L11" s="1"/>
    </row>
    <row r="12" spans="1:12">
      <c r="A12">
        <v>8</v>
      </c>
      <c r="C12" s="1"/>
      <c r="D12" s="1"/>
      <c r="E12" s="1"/>
      <c r="F12" s="1"/>
      <c r="G12" s="1" t="str">
        <f t="shared" si="3"/>
        <v>Незачет</v>
      </c>
      <c r="H12" s="1">
        <f t="shared" ref="H12:H34" si="5">IFERROR(
IF(AND(SUM($C$5:$C$34)&lt;&gt;0,SUM($D$5:$D$34)&lt;&gt;0,SUM($E$5:$E$34)&lt;&gt;0,SUM($F$5:$F$34)&lt;&gt;0),SMALL($C12:$F12,COUNTIF($C12:$F12,0)+1),
IF(AND(SUM($C$5:$C$34)&lt;&gt;0,SUM($D$5:$D$34)&lt;&gt;0,SUM($E$5:$E$34)&lt;&gt;0),SMALL($C12:$E12,COUNTIF($C12:$E12,0)+1),
IF(AND(SUM($C$5:$C$34)&lt;&gt;0,SUM($D$5:$D$34)&lt;&gt;0),SMALL($C12:$D12,COUNTIF($C12:$D12,0)+1),0))),
0)</f>
        <v>0</v>
      </c>
      <c r="I12" s="1">
        <f t="shared" ref="I12:I34" si="6">IFERROR(
IF(AND(SUM($C$5:$C$34)&lt;&gt;0,SUM($D$5:$D$34)&lt;&gt;0,SUM($E$5:$E$34)&lt;&gt;0,SUM($F$5:$F$34)&lt;&gt;0),SMALL($C12:$F12,COUNTIF($C12:$F12,0)+1+1),
IF(AND(SUM($C$5:$C$34)&lt;&gt;0,SUM($D$5:$D$34)&lt;&gt;0,SUM($E$5:$E$34)&lt;&gt;0),SMALL($C12:$E12,COUNTIF($C12:$E12,0)+1+1),0)),
0)</f>
        <v>0</v>
      </c>
      <c r="J12" s="1">
        <f t="shared" ref="J12:J34" si="7">IFERROR(
IF(AND(SUM($C$5:$C$34)&lt;&gt;0,SUM($D$5:$D$34)&lt;&gt;0,SUM($E$5:$E$34)&lt;&gt;0,SUM($F$5:$F$34)&lt;&gt;0),SMALL($C12:$F12,COUNTIF($C12:$F12,0)+1+1+1),0),
0)</f>
        <v>0</v>
      </c>
      <c r="K12" t="str">
        <f t="shared" si="4"/>
        <v/>
      </c>
    </row>
    <row r="13" spans="1:12">
      <c r="A13">
        <v>9</v>
      </c>
      <c r="C13" s="1"/>
      <c r="D13" s="1"/>
      <c r="E13" s="1"/>
      <c r="F13" s="1"/>
      <c r="G13" s="1" t="str">
        <f t="shared" si="3"/>
        <v>Незачет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t="str">
        <f t="shared" si="4"/>
        <v/>
      </c>
    </row>
    <row r="14" spans="1:12">
      <c r="A14">
        <v>10</v>
      </c>
      <c r="C14" s="1"/>
      <c r="D14" s="1"/>
      <c r="E14" s="1"/>
      <c r="F14" s="1"/>
      <c r="G14" s="1" t="str">
        <f t="shared" si="3"/>
        <v>Незачет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t="str">
        <f t="shared" si="4"/>
        <v/>
      </c>
    </row>
    <row r="15" spans="1:12">
      <c r="A15">
        <v>11</v>
      </c>
      <c r="C15" s="1"/>
      <c r="D15" s="1"/>
      <c r="E15" s="1"/>
      <c r="F15" s="1"/>
      <c r="G15" s="1" t="str">
        <f t="shared" si="3"/>
        <v>Незачет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t="str">
        <f t="shared" si="4"/>
        <v/>
      </c>
    </row>
    <row r="16" spans="1:12">
      <c r="A16">
        <v>12</v>
      </c>
      <c r="C16" s="1"/>
      <c r="D16" s="1"/>
      <c r="E16" s="1"/>
      <c r="F16" s="1"/>
      <c r="G16" s="1" t="str">
        <f t="shared" si="3"/>
        <v>Незачет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t="str">
        <f t="shared" si="4"/>
        <v/>
      </c>
    </row>
    <row r="17" spans="1:11">
      <c r="A17">
        <v>13</v>
      </c>
      <c r="C17" s="1"/>
      <c r="D17" s="1"/>
      <c r="E17" s="1"/>
      <c r="F17" s="1"/>
      <c r="G17" s="1" t="str">
        <f t="shared" si="3"/>
        <v>Незачет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t="str">
        <f t="shared" si="4"/>
        <v/>
      </c>
    </row>
    <row r="18" spans="1:11">
      <c r="A18">
        <v>14</v>
      </c>
      <c r="C18" s="1"/>
      <c r="D18" s="1"/>
      <c r="E18" s="1"/>
      <c r="F18" s="1"/>
      <c r="G18" s="1" t="str">
        <f t="shared" si="3"/>
        <v>Незачет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t="str">
        <f t="shared" si="4"/>
        <v/>
      </c>
    </row>
    <row r="19" spans="1:11">
      <c r="A19">
        <v>15</v>
      </c>
      <c r="C19" s="1"/>
      <c r="D19" s="1"/>
      <c r="E19" s="1"/>
      <c r="F19" s="1"/>
      <c r="G19" s="1" t="str">
        <f t="shared" si="3"/>
        <v>Незачет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t="str">
        <f t="shared" si="4"/>
        <v/>
      </c>
    </row>
    <row r="20" spans="1:11">
      <c r="A20">
        <v>16</v>
      </c>
      <c r="C20" s="1"/>
      <c r="D20" s="1"/>
      <c r="E20" s="1"/>
      <c r="F20" s="1"/>
      <c r="G20" s="1" t="str">
        <f t="shared" si="3"/>
        <v>Незачет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t="str">
        <f t="shared" si="4"/>
        <v/>
      </c>
    </row>
    <row r="21" spans="1:11">
      <c r="A21">
        <v>17</v>
      </c>
      <c r="C21" s="1"/>
      <c r="D21" s="1"/>
      <c r="E21" s="1"/>
      <c r="F21" s="1"/>
      <c r="G21" s="1" t="str">
        <f t="shared" si="3"/>
        <v>Незачет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t="str">
        <f t="shared" si="4"/>
        <v/>
      </c>
    </row>
    <row r="22" spans="1:11">
      <c r="A22">
        <v>18</v>
      </c>
      <c r="C22" s="1"/>
      <c r="D22" s="1"/>
      <c r="E22" s="1"/>
      <c r="F22" s="1"/>
      <c r="G22" s="1" t="str">
        <f t="shared" si="3"/>
        <v>Незачет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t="str">
        <f t="shared" si="4"/>
        <v/>
      </c>
    </row>
    <row r="23" spans="1:11">
      <c r="A23">
        <v>19</v>
      </c>
      <c r="C23" s="1"/>
      <c r="D23" s="1"/>
      <c r="E23" s="1"/>
      <c r="F23" s="1"/>
      <c r="G23" s="1" t="str">
        <f t="shared" si="3"/>
        <v>Незачет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t="str">
        <f t="shared" si="4"/>
        <v/>
      </c>
    </row>
    <row r="24" spans="1:11">
      <c r="A24">
        <v>20</v>
      </c>
      <c r="C24" s="1"/>
      <c r="D24" s="1"/>
      <c r="E24" s="1"/>
      <c r="F24" s="1"/>
      <c r="G24" s="1" t="str">
        <f t="shared" si="3"/>
        <v>Незачет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t="str">
        <f t="shared" si="4"/>
        <v/>
      </c>
    </row>
    <row r="25" spans="1:11">
      <c r="A25">
        <v>21</v>
      </c>
      <c r="C25" s="1"/>
      <c r="D25" s="1"/>
      <c r="E25" s="1"/>
      <c r="F25" s="1"/>
      <c r="G25" s="1" t="str">
        <f t="shared" si="3"/>
        <v>Незачет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t="str">
        <f t="shared" si="4"/>
        <v/>
      </c>
    </row>
    <row r="26" spans="1:11">
      <c r="A26">
        <v>22</v>
      </c>
      <c r="C26" s="1"/>
      <c r="D26" s="1"/>
      <c r="E26" s="1"/>
      <c r="F26" s="1"/>
      <c r="G26" s="1" t="str">
        <f t="shared" si="3"/>
        <v>Незачет</v>
      </c>
      <c r="H26" s="1">
        <f t="shared" si="5"/>
        <v>0</v>
      </c>
      <c r="I26" s="1">
        <f t="shared" si="6"/>
        <v>0</v>
      </c>
      <c r="J26" s="1">
        <f t="shared" si="7"/>
        <v>0</v>
      </c>
      <c r="K26" t="str">
        <f t="shared" si="4"/>
        <v/>
      </c>
    </row>
    <row r="27" spans="1:11">
      <c r="A27">
        <v>23</v>
      </c>
      <c r="G27" s="1" t="str">
        <f t="shared" si="3"/>
        <v>Незачет</v>
      </c>
      <c r="H27" s="1">
        <f t="shared" si="5"/>
        <v>0</v>
      </c>
      <c r="I27" s="1">
        <f t="shared" si="6"/>
        <v>0</v>
      </c>
      <c r="J27" s="1">
        <f t="shared" si="7"/>
        <v>0</v>
      </c>
      <c r="K27" t="str">
        <f t="shared" si="4"/>
        <v/>
      </c>
    </row>
    <row r="28" spans="1:11">
      <c r="A28">
        <v>24</v>
      </c>
      <c r="G28" s="1" t="str">
        <f t="shared" si="3"/>
        <v>Незачет</v>
      </c>
      <c r="H28" s="1">
        <f t="shared" si="5"/>
        <v>0</v>
      </c>
      <c r="I28" s="1">
        <f t="shared" si="6"/>
        <v>0</v>
      </c>
      <c r="J28" s="1">
        <f t="shared" si="7"/>
        <v>0</v>
      </c>
      <c r="K28" t="str">
        <f t="shared" si="4"/>
        <v/>
      </c>
    </row>
    <row r="29" spans="1:11">
      <c r="A29">
        <v>25</v>
      </c>
      <c r="G29" s="1" t="str">
        <f t="shared" si="3"/>
        <v>Незачет</v>
      </c>
      <c r="H29" s="1">
        <f t="shared" si="5"/>
        <v>0</v>
      </c>
      <c r="I29" s="1">
        <f t="shared" si="6"/>
        <v>0</v>
      </c>
      <c r="J29" s="1">
        <f t="shared" si="7"/>
        <v>0</v>
      </c>
      <c r="K29" t="str">
        <f t="shared" si="4"/>
        <v/>
      </c>
    </row>
    <row r="30" spans="1:11">
      <c r="A30">
        <v>26</v>
      </c>
      <c r="G30" s="1" t="str">
        <f t="shared" si="3"/>
        <v>Незачет</v>
      </c>
      <c r="H30" s="1">
        <f t="shared" si="5"/>
        <v>0</v>
      </c>
      <c r="I30" s="1">
        <f t="shared" si="6"/>
        <v>0</v>
      </c>
      <c r="J30" s="1">
        <f t="shared" si="7"/>
        <v>0</v>
      </c>
      <c r="K30" t="str">
        <f t="shared" si="4"/>
        <v/>
      </c>
    </row>
    <row r="31" spans="1:11">
      <c r="A31">
        <v>27</v>
      </c>
      <c r="G31" s="1" t="str">
        <f t="shared" si="3"/>
        <v>Незачет</v>
      </c>
      <c r="H31" s="1">
        <f t="shared" si="5"/>
        <v>0</v>
      </c>
      <c r="I31" s="1">
        <f t="shared" si="6"/>
        <v>0</v>
      </c>
      <c r="J31" s="1">
        <f t="shared" si="7"/>
        <v>0</v>
      </c>
      <c r="K31" t="str">
        <f t="shared" si="4"/>
        <v/>
      </c>
    </row>
    <row r="32" spans="1:11">
      <c r="A32">
        <v>28</v>
      </c>
      <c r="G32" s="1" t="str">
        <f t="shared" si="3"/>
        <v>Незачет</v>
      </c>
      <c r="H32" s="1">
        <f t="shared" si="5"/>
        <v>0</v>
      </c>
      <c r="I32" s="1">
        <f t="shared" si="6"/>
        <v>0</v>
      </c>
      <c r="J32" s="1">
        <f t="shared" si="7"/>
        <v>0</v>
      </c>
      <c r="K32" t="str">
        <f t="shared" si="4"/>
        <v/>
      </c>
    </row>
    <row r="33" spans="1:11">
      <c r="A33">
        <v>29</v>
      </c>
      <c r="G33" s="1" t="str">
        <f t="shared" si="3"/>
        <v>Незачет</v>
      </c>
      <c r="H33" s="1">
        <f t="shared" si="5"/>
        <v>0</v>
      </c>
      <c r="I33" s="1">
        <f t="shared" si="6"/>
        <v>0</v>
      </c>
      <c r="J33" s="1">
        <f t="shared" si="7"/>
        <v>0</v>
      </c>
      <c r="K33" t="str">
        <f t="shared" si="4"/>
        <v/>
      </c>
    </row>
    <row r="34" spans="1:11">
      <c r="A34">
        <v>30</v>
      </c>
      <c r="G34" s="1" t="str">
        <f t="shared" si="3"/>
        <v>Незачет</v>
      </c>
      <c r="H34" s="1">
        <f t="shared" si="5"/>
        <v>0</v>
      </c>
      <c r="I34" s="1">
        <f t="shared" si="6"/>
        <v>0</v>
      </c>
      <c r="J34" s="1">
        <f t="shared" si="7"/>
        <v>0</v>
      </c>
      <c r="K34" t="str">
        <f t="shared" si="4"/>
        <v/>
      </c>
    </row>
  </sheetData>
  <conditionalFormatting sqref="H5:I34 J5 J7:J34">
    <cfRule type="cellIs" dxfId="7" priority="4" operator="equal">
      <formula>0</formula>
    </cfRule>
  </conditionalFormatting>
  <conditionalFormatting sqref="B1:B2 B4 B11:B1048576">
    <cfRule type="duplicateValues" dxfId="6" priority="3"/>
  </conditionalFormatting>
  <conditionalFormatting sqref="C3:F3">
    <cfRule type="expression" dxfId="5" priority="2">
      <formula>SUM($C$3:$F$3)&gt;1</formula>
    </cfRule>
  </conditionalFormatting>
  <conditionalFormatting sqref="K5:K34">
    <cfRule type="top10" dxfId="4" priority="1" bottom="1" rank="3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pane ySplit="4" topLeftCell="A5" activePane="bottomLeft" state="frozenSplit"/>
      <selection pane="bottomLeft" activeCell="K7" sqref="K7"/>
    </sheetView>
  </sheetViews>
  <sheetFormatPr defaultRowHeight="15"/>
  <cols>
    <col min="1" max="1" width="3.42578125" customWidth="1"/>
    <col min="2" max="2" width="21" bestFit="1" customWidth="1"/>
    <col min="3" max="3" width="7" customWidth="1"/>
    <col min="4" max="4" width="7.28515625" customWidth="1"/>
    <col min="5" max="6" width="7.140625" customWidth="1"/>
    <col min="7" max="7" width="7.85546875" style="1" bestFit="1" customWidth="1"/>
    <col min="8" max="10" width="7.140625" style="1" customWidth="1"/>
    <col min="11" max="11" width="3" bestFit="1" customWidth="1"/>
  </cols>
  <sheetData>
    <row r="1" spans="1:12" ht="15.75">
      <c r="D1" s="5" t="s">
        <v>36</v>
      </c>
      <c r="E1" s="5"/>
      <c r="F1" s="5"/>
      <c r="G1" s="6"/>
      <c r="H1" s="6"/>
    </row>
    <row r="2" spans="1:12">
      <c r="C2" s="1"/>
      <c r="D2" s="1"/>
      <c r="E2" s="1"/>
      <c r="F2" s="1"/>
    </row>
    <row r="3" spans="1:12">
      <c r="B3" s="12" t="s">
        <v>52</v>
      </c>
      <c r="C3" s="14"/>
      <c r="D3" s="14"/>
      <c r="E3" s="15"/>
      <c r="F3" s="14"/>
    </row>
    <row r="4" spans="1:12" s="9" customFormat="1" ht="51.75">
      <c r="B4" s="10" t="s">
        <v>54</v>
      </c>
      <c r="C4" s="10" t="s">
        <v>10</v>
      </c>
      <c r="D4" s="10" t="s">
        <v>11</v>
      </c>
      <c r="E4" s="10" t="s">
        <v>12</v>
      </c>
      <c r="F4" s="10"/>
      <c r="G4" s="13" t="str">
        <f>IF(AND(SUM($C$5:$C$34)&lt;&gt;0,SUM($D$5:$D$34)&lt;&gt;0,SUM($E$5:$E$34)&lt;&gt;0,SUM($F$5:$F$34)&lt;&gt;0),"Зачет после 4го этапа",
IF(AND(SUM($C$5:$C$34)&lt;&gt;0,SUM($D$5:$D$34)&lt;&gt;0,SUM($E$5:$E$34)&lt;&gt;0),"Зачет после 3го этапа",
IF(AND(SUM($C$5:$C$34)&lt;&gt;0,SUM($D$5:$D$34)&lt;&gt;0),"Зачет после 2го этапа","Нет пройденных этапов")))</f>
        <v>Зачет после 3го этапа</v>
      </c>
      <c r="H4" s="11"/>
      <c r="I4" s="11"/>
      <c r="J4" s="11" t="s">
        <v>57</v>
      </c>
      <c r="K4" s="16" t="s">
        <v>28</v>
      </c>
    </row>
    <row r="5" spans="1:12">
      <c r="A5">
        <v>1</v>
      </c>
      <c r="B5" t="s">
        <v>46</v>
      </c>
      <c r="C5" s="1">
        <v>4.462962962962963E-2</v>
      </c>
      <c r="D5" s="1">
        <v>2.0763888888888887E-2</v>
      </c>
      <c r="E5" s="1">
        <v>3.5185185185185187E-2</v>
      </c>
      <c r="F5" s="1"/>
      <c r="G5" s="3">
        <f>IF(SUM($C$3:$F$3)=1,IF((INDEX(C5:F5,,MATCH(1,$C$3:$F$3,0)))="","Незачет",
IF(AND(SUM($C$5:$C$34)&lt;&gt;0,SUM($D$5:$D$34)&lt;&gt;0,SUM($E$5:$E$34)&lt;&gt;0,SUM($F$5:$F$34)&lt;&gt;0,COUNTIF(H5:J5,"&lt;&gt;0")&lt;3),"Незачет",
IF(AND(SUM($C$5:$C$34)&lt;&gt;0,SUM($D$5:$D$34)&lt;&gt;0,SUM($E$5:$E$34)&lt;&gt;0,COUNTIF(H5:J5,"&lt;&gt;0")&lt;2),"Незачет",
IF(AND(SUM($C$5:$C$34)&lt;&gt;0,SUM($D$5:$D$34)&lt;&gt;0,COUNTIF(H5:J5,"&lt;&gt;0")&lt;1),"Незачет",SUM(H5:J5))))),
IF(AND(SUM($C$5:$C$34)&lt;&gt;0,SUM($D$5:$D$34)&lt;&gt;0,SUM($E$5:$E$34)&lt;&gt;0,SUM($F$5:$F$34)&lt;&gt;0,COUNTIF(H5:J5,"&lt;&gt;0")&lt;3),"Незачет",
IF(AND(SUM($C$5:$C$34)&lt;&gt;0,SUM($D$5:$D$34)&lt;&gt;0,SUM($E$5:$E$34)&lt;&gt;0,COUNTIF(H5:J5,"&lt;&gt;0")&lt;2),"Незачет",
IF(AND(SUM($C$5:$C$34)&lt;&gt;0,SUM($D$5:$D$34)&lt;&gt;0,COUNTIF(H5:J5,"&lt;&gt;0")&lt;1),"Незачет",SUM(H5:J5)))))</f>
        <v>5.5949074074074075E-2</v>
      </c>
      <c r="H5" s="1">
        <f t="shared" ref="H5:H10" si="0">IFERROR(
IF(AND(SUM($C$5:$C$34)&lt;&gt;0,SUM($D$5:$D$34)&lt;&gt;0,SUM($E$5:$E$34)&lt;&gt;0,SUM($F$5:$F$34)&lt;&gt;0),SMALL($C5:$F5,COUNTIF($C5:$F5,0)+1),
IF(AND(SUM($C$5:$C$34)&lt;&gt;0,SUM($D$5:$D$34)&lt;&gt;0,SUM($E$5:$E$34)&lt;&gt;0),SMALL($C5:$E5,COUNTIF($C5:$E5,0)+1),
IF(AND(SUM($C$5:$C$34)&lt;&gt;0,SUM($D$5:$D$34)&lt;&gt;0),SMALL($C5:$D5,COUNTIF($C5:$D5,0)+1),0))),
0)</f>
        <v>2.0763888888888887E-2</v>
      </c>
      <c r="I5" s="1">
        <f t="shared" ref="I5:I10" si="1">IFERROR(
IF(AND(SUM($C$5:$C$34)&lt;&gt;0,SUM($D$5:$D$34)&lt;&gt;0,SUM($E$5:$E$34)&lt;&gt;0,SUM($F$5:$F$34)&lt;&gt;0),SMALL($C5:$F5,COUNTIF($C5:$F5,0)+1+1),
IF(AND(SUM($C$5:$C$34)&lt;&gt;0,SUM($D$5:$D$34)&lt;&gt;0,SUM($E$5:$E$34)&lt;&gt;0),SMALL($C5:$E5,COUNTIF($C5:$E5,0)+1+1),0)),
0)</f>
        <v>3.5185185185185187E-2</v>
      </c>
      <c r="J5" s="1">
        <f t="shared" ref="J5:J10" si="2">IFERROR(
IF(AND(SUM($C$5:$C$34)&lt;&gt;0,SUM($D$5:$D$34)&lt;&gt;0,SUM($E$5:$E$34)&lt;&gt;0,SUM($F$5:$F$34)&lt;&gt;0),SMALL($C5:$F5,COUNTIF($C5:$F5,0)+1+1+1),0),
0)</f>
        <v>0</v>
      </c>
      <c r="K5">
        <f t="shared" ref="K5:K34" si="3">IFERROR(RANK(G5,$G$5:$G$34,1),"")</f>
        <v>1</v>
      </c>
    </row>
    <row r="6" spans="1:12">
      <c r="A6">
        <v>2</v>
      </c>
      <c r="B6" t="s">
        <v>47</v>
      </c>
      <c r="C6" s="1">
        <v>4.3472222222222225E-2</v>
      </c>
      <c r="D6" s="1">
        <v>2.7754629629629629E-2</v>
      </c>
      <c r="E6" s="1">
        <v>5.9687500000000004E-2</v>
      </c>
      <c r="F6" s="1"/>
      <c r="G6" s="1">
        <f t="shared" ref="G6:G34" si="4">IF(SUM($C$3:$F$3)=1,IF((INDEX(C6:F6,,MATCH(1,$C$3:$F$3,0)))="","Незачет",
IF(AND(SUM($C$5:$C$34)&lt;&gt;0,SUM($D$5:$D$34)&lt;&gt;0,SUM($E$5:$E$34)&lt;&gt;0,SUM($F$5:$F$34)&lt;&gt;0,COUNTIF(H6:J6,"&lt;&gt;0")&lt;3),"Незачет",
IF(AND(SUM($C$5:$C$34)&lt;&gt;0,SUM($D$5:$D$34)&lt;&gt;0,SUM($E$5:$E$34)&lt;&gt;0,COUNTIF(H6:J6,"&lt;&gt;0")&lt;2),"Незачет",
IF(AND(SUM($C$5:$C$34)&lt;&gt;0,SUM($D$5:$D$34)&lt;&gt;0,COUNTIF(H6:J6,"&lt;&gt;0")&lt;1),"Незачет",SUM(H6:J6))))),
IF(AND(SUM($C$5:$C$34)&lt;&gt;0,SUM($D$5:$D$34)&lt;&gt;0,SUM($E$5:$E$34)&lt;&gt;0,SUM($F$5:$F$34)&lt;&gt;0,COUNTIF(H6:J6,"&lt;&gt;0")&lt;3),"Незачет",
IF(AND(SUM($C$5:$C$34)&lt;&gt;0,SUM($D$5:$D$34)&lt;&gt;0,SUM($E$5:$E$34)&lt;&gt;0,COUNTIF(H6:J6,"&lt;&gt;0")&lt;2),"Незачет",
IF(AND(SUM($C$5:$C$34)&lt;&gt;0,SUM($D$5:$D$34)&lt;&gt;0,COUNTIF(H6:J6,"&lt;&gt;0")&lt;1),"Незачет",SUM(H6:J6)))))</f>
        <v>7.1226851851851847E-2</v>
      </c>
      <c r="H6" s="1">
        <f t="shared" si="0"/>
        <v>2.7754629629629629E-2</v>
      </c>
      <c r="I6" s="1">
        <f t="shared" si="1"/>
        <v>4.3472222222222225E-2</v>
      </c>
      <c r="J6" s="1">
        <f t="shared" si="2"/>
        <v>0</v>
      </c>
    </row>
    <row r="7" spans="1:12">
      <c r="A7">
        <v>3</v>
      </c>
      <c r="B7" t="s">
        <v>48</v>
      </c>
      <c r="C7" s="1" t="s">
        <v>49</v>
      </c>
      <c r="D7" s="1">
        <v>4.8553240740740744E-2</v>
      </c>
      <c r="E7" s="1">
        <v>2.78125E-2</v>
      </c>
      <c r="F7" s="1"/>
      <c r="G7" s="1">
        <f t="shared" si="4"/>
        <v>7.6365740740740748E-2</v>
      </c>
      <c r="H7" s="1">
        <f t="shared" si="0"/>
        <v>2.78125E-2</v>
      </c>
      <c r="I7" s="1">
        <f t="shared" si="1"/>
        <v>4.8553240740740744E-2</v>
      </c>
      <c r="J7" s="1">
        <f t="shared" si="2"/>
        <v>0</v>
      </c>
    </row>
    <row r="8" spans="1:12">
      <c r="A8">
        <v>4</v>
      </c>
      <c r="B8" t="s">
        <v>50</v>
      </c>
      <c r="C8" s="1"/>
      <c r="D8" s="1">
        <v>0</v>
      </c>
      <c r="E8" s="1">
        <v>1.7465277777777777E-2</v>
      </c>
      <c r="F8" s="1"/>
      <c r="G8" s="1" t="str">
        <f t="shared" si="4"/>
        <v>Незачет</v>
      </c>
      <c r="H8" s="1">
        <f t="shared" si="0"/>
        <v>1.7465277777777777E-2</v>
      </c>
      <c r="I8" s="1">
        <f t="shared" si="1"/>
        <v>0</v>
      </c>
      <c r="J8" s="1">
        <f t="shared" si="2"/>
        <v>0</v>
      </c>
      <c r="K8" t="str">
        <f>IFERROR(RANK(G8,$G$5:$G$34,1),"")</f>
        <v/>
      </c>
    </row>
    <row r="9" spans="1:12">
      <c r="A9">
        <v>5</v>
      </c>
      <c r="B9" t="s">
        <v>51</v>
      </c>
      <c r="C9" s="1"/>
      <c r="D9" s="1">
        <v>0</v>
      </c>
      <c r="E9" s="1">
        <v>2.9942129629629628E-2</v>
      </c>
      <c r="F9" s="1"/>
      <c r="G9" s="1" t="str">
        <f t="shared" si="4"/>
        <v>Незачет</v>
      </c>
      <c r="H9" s="1">
        <f t="shared" si="0"/>
        <v>2.9942129629629628E-2</v>
      </c>
      <c r="I9" s="1">
        <f t="shared" si="1"/>
        <v>0</v>
      </c>
      <c r="J9" s="1">
        <f t="shared" si="2"/>
        <v>0</v>
      </c>
      <c r="K9" t="str">
        <f t="shared" si="3"/>
        <v/>
      </c>
    </row>
    <row r="10" spans="1:12">
      <c r="A10">
        <v>6</v>
      </c>
      <c r="C10" s="1"/>
      <c r="D10" s="1"/>
      <c r="E10" s="1"/>
      <c r="F10" s="1"/>
      <c r="G10" s="1" t="str">
        <f t="shared" si="4"/>
        <v>Незачет</v>
      </c>
      <c r="H10" s="1">
        <f t="shared" si="0"/>
        <v>0</v>
      </c>
      <c r="I10" s="1">
        <f t="shared" si="1"/>
        <v>0</v>
      </c>
      <c r="J10" s="1">
        <f t="shared" si="2"/>
        <v>0</v>
      </c>
      <c r="K10" t="str">
        <f t="shared" si="3"/>
        <v/>
      </c>
    </row>
    <row r="11" spans="1:12">
      <c r="A11">
        <v>7</v>
      </c>
      <c r="C11" s="1"/>
      <c r="D11" s="1"/>
      <c r="E11" s="1"/>
      <c r="F11" s="1"/>
      <c r="G11" s="1" t="str">
        <f t="shared" si="4"/>
        <v>Незачет</v>
      </c>
      <c r="H11" s="1">
        <f>IFERROR(
IF(AND(SUM($C$5:$C$34)&lt;&gt;0,SUM($D$5:$D$34)&lt;&gt;0,SUM($E$5:$E$34)&lt;&gt;0,SUM($F$5:$F$34)&lt;&gt;0),SMALL($C11:$F11,COUNTIF($C11:$F11,0)+1),
IF(AND(SUM($C$5:$C$34)&lt;&gt;0,SUM($D$5:$D$34)&lt;&gt;0,SUM($E$5:$E$34)&lt;&gt;0),SMALL($C11:$E11,COUNTIF($C11:$E11,0)+1),
IF(AND(SUM($C$5:$C$34)&lt;&gt;0,SUM($D$5:$D$34)&lt;&gt;0),SMALL($C11:$D11,COUNTIF($C11:$D11,0)+1),0))),
0)</f>
        <v>0</v>
      </c>
      <c r="I11" s="1">
        <f>IFERROR(
IF(AND(SUM($C$5:$C$34)&lt;&gt;0,SUM($D$5:$D$34)&lt;&gt;0,SUM($E$5:$E$34)&lt;&gt;0,SUM($F$5:$F$34)&lt;&gt;0),SMALL($C11:$F11,COUNTIF($C11:$F11,0)+1+1),
IF(AND(SUM($C$5:$C$34)&lt;&gt;0,SUM($D$5:$D$34)&lt;&gt;0,SUM($E$5:$E$34)&lt;&gt;0),SMALL($C11:$E11,COUNTIF($C11:$E11,0)+1+1),0)),
0)</f>
        <v>0</v>
      </c>
      <c r="J11" s="1">
        <f>IFERROR(
IF(AND(SUM($C$5:$C$34)&lt;&gt;0,SUM($D$5:$D$34)&lt;&gt;0,SUM($E$5:$E$34)&lt;&gt;0,SUM($F$5:$F$34)&lt;&gt;0),SMALL($C11:$F11,COUNTIF($C11:$F11,0)+1+1+1),0),
0)</f>
        <v>0</v>
      </c>
      <c r="K11" t="str">
        <f t="shared" si="3"/>
        <v/>
      </c>
      <c r="L11" s="1"/>
    </row>
    <row r="12" spans="1:12">
      <c r="A12">
        <v>8</v>
      </c>
      <c r="C12" s="1"/>
      <c r="D12" s="1"/>
      <c r="E12" s="1"/>
      <c r="F12" s="1"/>
      <c r="G12" s="1" t="str">
        <f t="shared" si="4"/>
        <v>Незачет</v>
      </c>
      <c r="H12" s="1">
        <f t="shared" ref="H12:H34" si="5">IFERROR(
IF(AND(SUM($C$5:$C$34)&lt;&gt;0,SUM($D$5:$D$34)&lt;&gt;0,SUM($E$5:$E$34)&lt;&gt;0,SUM($F$5:$F$34)&lt;&gt;0),SMALL($C12:$F12,COUNTIF($C12:$F12,0)+1),
IF(AND(SUM($C$5:$C$34)&lt;&gt;0,SUM($D$5:$D$34)&lt;&gt;0,SUM($E$5:$E$34)&lt;&gt;0),SMALL($C12:$E12,COUNTIF($C12:$E12,0)+1),
IF(AND(SUM($C$5:$C$34)&lt;&gt;0,SUM($D$5:$D$34)&lt;&gt;0),SMALL($C12:$D12,COUNTIF($C12:$D12,0)+1),0))),
0)</f>
        <v>0</v>
      </c>
      <c r="I12" s="1">
        <f t="shared" ref="I12:I34" si="6">IFERROR(
IF(AND(SUM($C$5:$C$34)&lt;&gt;0,SUM($D$5:$D$34)&lt;&gt;0,SUM($E$5:$E$34)&lt;&gt;0,SUM($F$5:$F$34)&lt;&gt;0),SMALL($C12:$F12,COUNTIF($C12:$F12,0)+1+1),
IF(AND(SUM($C$5:$C$34)&lt;&gt;0,SUM($D$5:$D$34)&lt;&gt;0,SUM($E$5:$E$34)&lt;&gt;0),SMALL($C12:$E12,COUNTIF($C12:$E12,0)+1+1),0)),
0)</f>
        <v>0</v>
      </c>
      <c r="J12" s="1">
        <f t="shared" ref="J12:J34" si="7">IFERROR(
IF(AND(SUM($C$5:$C$34)&lt;&gt;0,SUM($D$5:$D$34)&lt;&gt;0,SUM($E$5:$E$34)&lt;&gt;0,SUM($F$5:$F$34)&lt;&gt;0),SMALL($C12:$F12,COUNTIF($C12:$F12,0)+1+1+1),0),
0)</f>
        <v>0</v>
      </c>
      <c r="K12" t="str">
        <f t="shared" si="3"/>
        <v/>
      </c>
    </row>
    <row r="13" spans="1:12">
      <c r="A13">
        <v>9</v>
      </c>
      <c r="C13" s="1"/>
      <c r="D13" s="1"/>
      <c r="E13" s="1"/>
      <c r="F13" s="1"/>
      <c r="G13" s="1" t="str">
        <f t="shared" si="4"/>
        <v>Незачет</v>
      </c>
      <c r="H13" s="1">
        <f t="shared" si="5"/>
        <v>0</v>
      </c>
      <c r="I13" s="1">
        <f t="shared" si="6"/>
        <v>0</v>
      </c>
      <c r="J13" s="1">
        <f t="shared" si="7"/>
        <v>0</v>
      </c>
      <c r="K13" t="str">
        <f t="shared" si="3"/>
        <v/>
      </c>
    </row>
    <row r="14" spans="1:12">
      <c r="A14">
        <v>10</v>
      </c>
      <c r="C14" s="1"/>
      <c r="D14" s="1"/>
      <c r="E14" s="1"/>
      <c r="F14" s="1"/>
      <c r="G14" s="1" t="str">
        <f t="shared" si="4"/>
        <v>Незачет</v>
      </c>
      <c r="H14" s="1">
        <f t="shared" si="5"/>
        <v>0</v>
      </c>
      <c r="I14" s="1">
        <f t="shared" si="6"/>
        <v>0</v>
      </c>
      <c r="J14" s="1">
        <f t="shared" si="7"/>
        <v>0</v>
      </c>
      <c r="K14" t="str">
        <f t="shared" si="3"/>
        <v/>
      </c>
    </row>
    <row r="15" spans="1:12">
      <c r="A15">
        <v>11</v>
      </c>
      <c r="C15" s="1"/>
      <c r="D15" s="1"/>
      <c r="E15" s="1"/>
      <c r="F15" s="1"/>
      <c r="G15" s="1" t="str">
        <f t="shared" si="4"/>
        <v>Незачет</v>
      </c>
      <c r="H15" s="1">
        <f t="shared" si="5"/>
        <v>0</v>
      </c>
      <c r="I15" s="1">
        <f t="shared" si="6"/>
        <v>0</v>
      </c>
      <c r="J15" s="1">
        <f t="shared" si="7"/>
        <v>0</v>
      </c>
      <c r="K15" t="str">
        <f t="shared" si="3"/>
        <v/>
      </c>
    </row>
    <row r="16" spans="1:12">
      <c r="A16">
        <v>12</v>
      </c>
      <c r="C16" s="1"/>
      <c r="D16" s="1"/>
      <c r="E16" s="1"/>
      <c r="F16" s="1"/>
      <c r="G16" s="1" t="str">
        <f t="shared" si="4"/>
        <v>Незачет</v>
      </c>
      <c r="H16" s="1">
        <f t="shared" si="5"/>
        <v>0</v>
      </c>
      <c r="I16" s="1">
        <f t="shared" si="6"/>
        <v>0</v>
      </c>
      <c r="J16" s="1">
        <f t="shared" si="7"/>
        <v>0</v>
      </c>
      <c r="K16" t="str">
        <f t="shared" si="3"/>
        <v/>
      </c>
    </row>
    <row r="17" spans="1:11">
      <c r="A17">
        <v>13</v>
      </c>
      <c r="C17" s="1"/>
      <c r="D17" s="1"/>
      <c r="E17" s="1"/>
      <c r="F17" s="1"/>
      <c r="G17" s="1" t="str">
        <f t="shared" si="4"/>
        <v>Незачет</v>
      </c>
      <c r="H17" s="1">
        <f t="shared" si="5"/>
        <v>0</v>
      </c>
      <c r="I17" s="1">
        <f t="shared" si="6"/>
        <v>0</v>
      </c>
      <c r="J17" s="1">
        <f t="shared" si="7"/>
        <v>0</v>
      </c>
      <c r="K17" t="str">
        <f t="shared" si="3"/>
        <v/>
      </c>
    </row>
    <row r="18" spans="1:11">
      <c r="A18">
        <v>14</v>
      </c>
      <c r="C18" s="1"/>
      <c r="D18" s="1"/>
      <c r="E18" s="1"/>
      <c r="F18" s="1"/>
      <c r="G18" s="1" t="str">
        <f t="shared" si="4"/>
        <v>Незачет</v>
      </c>
      <c r="H18" s="1">
        <f t="shared" si="5"/>
        <v>0</v>
      </c>
      <c r="I18" s="1">
        <f t="shared" si="6"/>
        <v>0</v>
      </c>
      <c r="J18" s="1">
        <f t="shared" si="7"/>
        <v>0</v>
      </c>
      <c r="K18" t="str">
        <f t="shared" si="3"/>
        <v/>
      </c>
    </row>
    <row r="19" spans="1:11">
      <c r="A19">
        <v>15</v>
      </c>
      <c r="C19" s="1"/>
      <c r="D19" s="1"/>
      <c r="E19" s="1"/>
      <c r="F19" s="1"/>
      <c r="G19" s="1" t="str">
        <f t="shared" si="4"/>
        <v>Незачет</v>
      </c>
      <c r="H19" s="1">
        <f t="shared" si="5"/>
        <v>0</v>
      </c>
      <c r="I19" s="1">
        <f t="shared" si="6"/>
        <v>0</v>
      </c>
      <c r="J19" s="1">
        <f t="shared" si="7"/>
        <v>0</v>
      </c>
      <c r="K19" t="str">
        <f t="shared" si="3"/>
        <v/>
      </c>
    </row>
    <row r="20" spans="1:11">
      <c r="A20">
        <v>16</v>
      </c>
      <c r="C20" s="1"/>
      <c r="D20" s="1"/>
      <c r="E20" s="1"/>
      <c r="F20" s="1"/>
      <c r="G20" s="1" t="str">
        <f t="shared" si="4"/>
        <v>Незачет</v>
      </c>
      <c r="H20" s="1">
        <f t="shared" si="5"/>
        <v>0</v>
      </c>
      <c r="I20" s="1">
        <f t="shared" si="6"/>
        <v>0</v>
      </c>
      <c r="J20" s="1">
        <f t="shared" si="7"/>
        <v>0</v>
      </c>
      <c r="K20" t="str">
        <f t="shared" si="3"/>
        <v/>
      </c>
    </row>
    <row r="21" spans="1:11">
      <c r="A21">
        <v>17</v>
      </c>
      <c r="C21" s="1"/>
      <c r="D21" s="1"/>
      <c r="E21" s="1"/>
      <c r="F21" s="1"/>
      <c r="G21" s="1" t="str">
        <f t="shared" si="4"/>
        <v>Незачет</v>
      </c>
      <c r="H21" s="1">
        <f t="shared" si="5"/>
        <v>0</v>
      </c>
      <c r="I21" s="1">
        <f t="shared" si="6"/>
        <v>0</v>
      </c>
      <c r="J21" s="1">
        <f t="shared" si="7"/>
        <v>0</v>
      </c>
      <c r="K21" t="str">
        <f t="shared" si="3"/>
        <v/>
      </c>
    </row>
    <row r="22" spans="1:11">
      <c r="A22">
        <v>18</v>
      </c>
      <c r="C22" s="1"/>
      <c r="D22" s="1"/>
      <c r="E22" s="1"/>
      <c r="F22" s="1"/>
      <c r="G22" s="1" t="str">
        <f t="shared" si="4"/>
        <v>Незачет</v>
      </c>
      <c r="H22" s="1">
        <f t="shared" si="5"/>
        <v>0</v>
      </c>
      <c r="I22" s="1">
        <f t="shared" si="6"/>
        <v>0</v>
      </c>
      <c r="J22" s="1">
        <f t="shared" si="7"/>
        <v>0</v>
      </c>
      <c r="K22" t="str">
        <f t="shared" si="3"/>
        <v/>
      </c>
    </row>
    <row r="23" spans="1:11">
      <c r="A23">
        <v>19</v>
      </c>
      <c r="C23" s="1"/>
      <c r="D23" s="1"/>
      <c r="E23" s="1"/>
      <c r="F23" s="1"/>
      <c r="G23" s="1" t="str">
        <f t="shared" si="4"/>
        <v>Незачет</v>
      </c>
      <c r="H23" s="1">
        <f t="shared" si="5"/>
        <v>0</v>
      </c>
      <c r="I23" s="1">
        <f t="shared" si="6"/>
        <v>0</v>
      </c>
      <c r="J23" s="1">
        <f t="shared" si="7"/>
        <v>0</v>
      </c>
      <c r="K23" t="str">
        <f t="shared" si="3"/>
        <v/>
      </c>
    </row>
    <row r="24" spans="1:11">
      <c r="A24">
        <v>20</v>
      </c>
      <c r="C24" s="1"/>
      <c r="D24" s="1"/>
      <c r="E24" s="1"/>
      <c r="F24" s="1"/>
      <c r="G24" s="1" t="str">
        <f t="shared" si="4"/>
        <v>Незачет</v>
      </c>
      <c r="H24" s="1">
        <f t="shared" si="5"/>
        <v>0</v>
      </c>
      <c r="I24" s="1">
        <f t="shared" si="6"/>
        <v>0</v>
      </c>
      <c r="J24" s="1">
        <f t="shared" si="7"/>
        <v>0</v>
      </c>
      <c r="K24" t="str">
        <f t="shared" si="3"/>
        <v/>
      </c>
    </row>
    <row r="25" spans="1:11">
      <c r="A25">
        <v>21</v>
      </c>
      <c r="C25" s="1"/>
      <c r="D25" s="1"/>
      <c r="E25" s="1"/>
      <c r="F25" s="1"/>
      <c r="G25" s="1" t="str">
        <f t="shared" si="4"/>
        <v>Незачет</v>
      </c>
      <c r="H25" s="1">
        <f t="shared" si="5"/>
        <v>0</v>
      </c>
      <c r="I25" s="1">
        <f t="shared" si="6"/>
        <v>0</v>
      </c>
      <c r="J25" s="1">
        <f t="shared" si="7"/>
        <v>0</v>
      </c>
      <c r="K25" t="str">
        <f t="shared" si="3"/>
        <v/>
      </c>
    </row>
    <row r="26" spans="1:11">
      <c r="A26">
        <v>22</v>
      </c>
      <c r="C26" s="1"/>
      <c r="D26" s="1"/>
      <c r="E26" s="1"/>
      <c r="F26" s="1"/>
      <c r="G26" s="1" t="str">
        <f t="shared" si="4"/>
        <v>Незачет</v>
      </c>
      <c r="H26" s="1">
        <f t="shared" si="5"/>
        <v>0</v>
      </c>
      <c r="I26" s="1">
        <f t="shared" si="6"/>
        <v>0</v>
      </c>
      <c r="J26" s="1">
        <f t="shared" si="7"/>
        <v>0</v>
      </c>
      <c r="K26" t="str">
        <f t="shared" si="3"/>
        <v/>
      </c>
    </row>
    <row r="27" spans="1:11">
      <c r="A27">
        <v>23</v>
      </c>
      <c r="G27" s="1" t="str">
        <f t="shared" si="4"/>
        <v>Незачет</v>
      </c>
      <c r="H27" s="1">
        <f t="shared" si="5"/>
        <v>0</v>
      </c>
      <c r="I27" s="1">
        <f t="shared" si="6"/>
        <v>0</v>
      </c>
      <c r="J27" s="1">
        <f t="shared" si="7"/>
        <v>0</v>
      </c>
      <c r="K27" t="str">
        <f t="shared" si="3"/>
        <v/>
      </c>
    </row>
    <row r="28" spans="1:11">
      <c r="A28">
        <v>24</v>
      </c>
      <c r="G28" s="1" t="str">
        <f t="shared" si="4"/>
        <v>Незачет</v>
      </c>
      <c r="H28" s="1">
        <f t="shared" si="5"/>
        <v>0</v>
      </c>
      <c r="I28" s="1">
        <f t="shared" si="6"/>
        <v>0</v>
      </c>
      <c r="J28" s="1">
        <f t="shared" si="7"/>
        <v>0</v>
      </c>
      <c r="K28" t="str">
        <f t="shared" si="3"/>
        <v/>
      </c>
    </row>
    <row r="29" spans="1:11">
      <c r="A29">
        <v>25</v>
      </c>
      <c r="G29" s="1" t="str">
        <f t="shared" si="4"/>
        <v>Незачет</v>
      </c>
      <c r="H29" s="1">
        <f t="shared" si="5"/>
        <v>0</v>
      </c>
      <c r="I29" s="1">
        <f t="shared" si="6"/>
        <v>0</v>
      </c>
      <c r="J29" s="1">
        <f t="shared" si="7"/>
        <v>0</v>
      </c>
      <c r="K29" t="str">
        <f t="shared" si="3"/>
        <v/>
      </c>
    </row>
    <row r="30" spans="1:11">
      <c r="A30">
        <v>26</v>
      </c>
      <c r="G30" s="1" t="str">
        <f t="shared" si="4"/>
        <v>Незачет</v>
      </c>
      <c r="H30" s="1">
        <f t="shared" si="5"/>
        <v>0</v>
      </c>
      <c r="I30" s="1">
        <f t="shared" si="6"/>
        <v>0</v>
      </c>
      <c r="J30" s="1">
        <f t="shared" si="7"/>
        <v>0</v>
      </c>
      <c r="K30" t="str">
        <f t="shared" si="3"/>
        <v/>
      </c>
    </row>
    <row r="31" spans="1:11">
      <c r="A31">
        <v>27</v>
      </c>
      <c r="G31" s="1" t="str">
        <f t="shared" si="4"/>
        <v>Незачет</v>
      </c>
      <c r="H31" s="1">
        <f t="shared" si="5"/>
        <v>0</v>
      </c>
      <c r="I31" s="1">
        <f t="shared" si="6"/>
        <v>0</v>
      </c>
      <c r="J31" s="1">
        <f t="shared" si="7"/>
        <v>0</v>
      </c>
      <c r="K31" t="str">
        <f t="shared" si="3"/>
        <v/>
      </c>
    </row>
    <row r="32" spans="1:11">
      <c r="A32">
        <v>28</v>
      </c>
      <c r="G32" s="1" t="str">
        <f t="shared" si="4"/>
        <v>Незачет</v>
      </c>
      <c r="H32" s="1">
        <f t="shared" si="5"/>
        <v>0</v>
      </c>
      <c r="I32" s="1">
        <f t="shared" si="6"/>
        <v>0</v>
      </c>
      <c r="J32" s="1">
        <f t="shared" si="7"/>
        <v>0</v>
      </c>
      <c r="K32" t="str">
        <f t="shared" si="3"/>
        <v/>
      </c>
    </row>
    <row r="33" spans="1:11">
      <c r="A33">
        <v>29</v>
      </c>
      <c r="G33" s="1" t="str">
        <f t="shared" si="4"/>
        <v>Незачет</v>
      </c>
      <c r="H33" s="1">
        <f t="shared" si="5"/>
        <v>0</v>
      </c>
      <c r="I33" s="1">
        <f t="shared" si="6"/>
        <v>0</v>
      </c>
      <c r="J33" s="1">
        <f t="shared" si="7"/>
        <v>0</v>
      </c>
      <c r="K33" t="str">
        <f t="shared" si="3"/>
        <v/>
      </c>
    </row>
    <row r="34" spans="1:11">
      <c r="A34">
        <v>30</v>
      </c>
      <c r="G34" s="1" t="str">
        <f t="shared" si="4"/>
        <v>Незачет</v>
      </c>
      <c r="H34" s="1">
        <f t="shared" si="5"/>
        <v>0</v>
      </c>
      <c r="I34" s="1">
        <f t="shared" si="6"/>
        <v>0</v>
      </c>
      <c r="J34" s="1">
        <f t="shared" si="7"/>
        <v>0</v>
      </c>
      <c r="K34" t="str">
        <f t="shared" si="3"/>
        <v/>
      </c>
    </row>
  </sheetData>
  <conditionalFormatting sqref="H5:J34">
    <cfRule type="cellIs" dxfId="3" priority="4" operator="equal">
      <formula>0</formula>
    </cfRule>
  </conditionalFormatting>
  <conditionalFormatting sqref="B1:B2 B4 B11:B1048576">
    <cfRule type="duplicateValues" dxfId="2" priority="3"/>
  </conditionalFormatting>
  <conditionalFormatting sqref="C3:F3">
    <cfRule type="expression" dxfId="1" priority="2">
      <formula>SUM($C$3:$F$3)&gt;1</formula>
    </cfRule>
  </conditionalFormatting>
  <conditionalFormatting sqref="K5:K34">
    <cfRule type="top10" dxfId="0" priority="1" bottom="1" rank="3"/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3 этапа(МЭ)</vt:lpstr>
      <vt:lpstr>3этапа(ЖЭ,Жвет,Мвет)</vt:lpstr>
      <vt:lpstr>4этапа(МЭ)</vt:lpstr>
      <vt:lpstr>4этапа (ЖЭ)</vt:lpstr>
      <vt:lpstr>4этапа (ЖВет)</vt:lpstr>
      <vt:lpstr>4этапа (МВет)</vt:lpstr>
      <vt:lpstr>Лист2</vt:lpstr>
      <vt:lpstr>Лист3</vt:lpstr>
    </vt:vector>
  </TitlesOfParts>
  <Company>Функциональность ограничена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Демонстрационная версия</cp:lastModifiedBy>
  <cp:lastPrinted>2016-08-08T22:49:03Z</cp:lastPrinted>
  <dcterms:created xsi:type="dcterms:W3CDTF">2016-08-08T12:26:59Z</dcterms:created>
  <dcterms:modified xsi:type="dcterms:W3CDTF">2016-08-14T01:41:00Z</dcterms:modified>
</cp:coreProperties>
</file>