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0" windowWidth="19440" windowHeight="7695" activeTab="10"/>
  </bookViews>
  <sheets>
    <sheet name="19.04.2014 " sheetId="3" r:id="rId1"/>
    <sheet name="24.04.2014" sheetId="2" r:id="rId2"/>
    <sheet name="03.05.2014" sheetId="4" r:id="rId3"/>
    <sheet name="22.05.2014" sheetId="6" r:id="rId4"/>
    <sheet name="29.05.2014" sheetId="5" r:id="rId5"/>
    <sheet name="03.06.2014" sheetId="7" r:id="rId6"/>
    <sheet name="01.07.2014" sheetId="8" r:id="rId7"/>
    <sheet name="18.07.2014" sheetId="9" r:id="rId8"/>
    <sheet name="03.09.2014" sheetId="10" r:id="rId9"/>
    <sheet name="26.09.2014" sheetId="11" r:id="rId10"/>
    <sheet name="Сводный" sheetId="1" r:id="rId11"/>
  </sheets>
  <definedNames>
    <definedName name="_xlnm.Print_Area" localSheetId="10">Сводный!$A$1:$AC$159</definedName>
  </definedNames>
  <calcPr calcId="114210"/>
</workbook>
</file>

<file path=xl/calcChain.xml><?xml version="1.0" encoding="utf-8"?>
<calcChain xmlns="http://schemas.openxmlformats.org/spreadsheetml/2006/main">
  <c r="W50" i="1"/>
  <c r="W44"/>
  <c r="W37"/>
  <c r="W29"/>
  <c r="W27"/>
  <c r="W18"/>
  <c r="W11"/>
  <c r="W105"/>
  <c r="W93"/>
  <c r="W92"/>
  <c r="W90"/>
  <c r="W89"/>
  <c r="W88"/>
  <c r="W87"/>
  <c r="W83"/>
  <c r="W86"/>
  <c r="W85"/>
  <c r="W81"/>
  <c r="W84"/>
  <c r="W59"/>
  <c r="W75"/>
  <c r="W80"/>
  <c r="W61"/>
  <c r="W77"/>
  <c r="W79"/>
  <c r="W78"/>
  <c r="W76"/>
  <c r="W64"/>
  <c r="W73"/>
  <c r="W72"/>
  <c r="W67"/>
  <c r="W70"/>
  <c r="W69"/>
  <c r="W52"/>
  <c r="W68"/>
  <c r="W58"/>
  <c r="W66"/>
  <c r="W55"/>
  <c r="W65"/>
  <c r="W63"/>
  <c r="W62"/>
  <c r="W60"/>
  <c r="W49"/>
  <c r="W56"/>
  <c r="W47"/>
  <c r="W51"/>
  <c r="W54"/>
  <c r="W53"/>
  <c r="W46"/>
  <c r="W25"/>
  <c r="W48"/>
  <c r="W42"/>
  <c r="W39"/>
  <c r="W35"/>
  <c r="W31"/>
  <c r="W45"/>
  <c r="W43"/>
  <c r="W36"/>
  <c r="W41"/>
  <c r="W40"/>
  <c r="W32"/>
  <c r="W38"/>
  <c r="W28"/>
  <c r="W34"/>
  <c r="W33"/>
  <c r="W23"/>
  <c r="W26"/>
  <c r="W30"/>
  <c r="W24"/>
  <c r="W21"/>
  <c r="W14"/>
  <c r="W22"/>
  <c r="W20"/>
  <c r="W13"/>
  <c r="W15"/>
  <c r="W16"/>
  <c r="W10"/>
  <c r="W19"/>
  <c r="W12"/>
  <c r="W17"/>
  <c r="W9"/>
  <c r="E4" i="11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52" i="10"/>
  <c r="E51"/>
  <c r="E50"/>
  <c r="E49"/>
  <c r="E48"/>
  <c r="E47"/>
  <c r="E46"/>
  <c r="E45"/>
  <c r="E44"/>
  <c r="E43"/>
  <c r="E42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41"/>
  <c r="E10"/>
  <c r="E9"/>
  <c r="E8"/>
  <c r="E7"/>
  <c r="E6"/>
  <c r="E5"/>
  <c r="E4"/>
  <c r="E30" i="9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48" i="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8" i="5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</calcChain>
</file>

<file path=xl/sharedStrings.xml><?xml version="1.0" encoding="utf-8"?>
<sst xmlns="http://schemas.openxmlformats.org/spreadsheetml/2006/main" count="1397" uniqueCount="594">
  <si>
    <t>№</t>
  </si>
  <si>
    <t>Лето 2014</t>
  </si>
  <si>
    <t>Ч.Ф.</t>
  </si>
  <si>
    <t>Трухин Никита</t>
  </si>
  <si>
    <t>Хомченко Виталий</t>
  </si>
  <si>
    <t>Ким Евгений</t>
  </si>
  <si>
    <t>Трапезнкиов Антон</t>
  </si>
  <si>
    <t>Коскинин Александр</t>
  </si>
  <si>
    <t>Козадаев  Никита</t>
  </si>
  <si>
    <t>Шульга Елизавета</t>
  </si>
  <si>
    <t>Чечеров Денис</t>
  </si>
  <si>
    <t>Кузнецов Андрей</t>
  </si>
  <si>
    <t>Карпухин Александр</t>
  </si>
  <si>
    <t>Трапезникова Алена</t>
  </si>
  <si>
    <t>Макаров Артем</t>
  </si>
  <si>
    <t>Голованов Андрей</t>
  </si>
  <si>
    <t>Плехов Анатолии</t>
  </si>
  <si>
    <t>Пальваль Захар</t>
  </si>
  <si>
    <t>Зиатдинова Валерия</t>
  </si>
  <si>
    <t>Белых Анжелика</t>
  </si>
  <si>
    <t>Астраханцева Анастасия</t>
  </si>
  <si>
    <t>Чернявская Дарья</t>
  </si>
  <si>
    <t>Половинина Дарья</t>
  </si>
  <si>
    <t>Щелоков Александр</t>
  </si>
  <si>
    <t>Чечурова Мария</t>
  </si>
  <si>
    <t>Гралевская Светлана</t>
  </si>
  <si>
    <t>Рогозина Наталья</t>
  </si>
  <si>
    <t>Березовская Сталла</t>
  </si>
  <si>
    <t>Поливцева Полина</t>
  </si>
  <si>
    <t>Шибирина Юлия</t>
  </si>
  <si>
    <t>Ким Георгий</t>
  </si>
  <si>
    <t>Голованов Илья</t>
  </si>
  <si>
    <t>Толочкин Даниил</t>
  </si>
  <si>
    <t>Затирахин Кирилл</t>
  </si>
  <si>
    <t>Лагода Сергей</t>
  </si>
  <si>
    <t>Пинаева Алена</t>
  </si>
  <si>
    <t>Коновалов Евгении</t>
  </si>
  <si>
    <t>Ефремов Михайл</t>
  </si>
  <si>
    <t>Козадаев Юрий</t>
  </si>
  <si>
    <t>Таран Николай</t>
  </si>
  <si>
    <t>Претуляк Леонид</t>
  </si>
  <si>
    <t>Орешкин Глеб</t>
  </si>
  <si>
    <t>Павлов Сергей</t>
  </si>
  <si>
    <t>Крутихина Анастасия</t>
  </si>
  <si>
    <t>Солостей Милана</t>
  </si>
  <si>
    <t>Журихина Алина</t>
  </si>
  <si>
    <t>Лещенко Сергей</t>
  </si>
  <si>
    <t>Свиридерский Никита</t>
  </si>
  <si>
    <t>Кошуба Захар</t>
  </si>
  <si>
    <t>Куклина Анна</t>
  </si>
  <si>
    <t>Олонцев Ярослав</t>
  </si>
  <si>
    <t>Куклина Валентина</t>
  </si>
  <si>
    <t>Герфанова Валентина</t>
  </si>
  <si>
    <t>Хангелов Энелбек</t>
  </si>
  <si>
    <t>Гралевская Алеся</t>
  </si>
  <si>
    <t>Рыбкин Дмитрий</t>
  </si>
  <si>
    <t>Чурина Алина</t>
  </si>
  <si>
    <t>Черкашина Екатерина</t>
  </si>
  <si>
    <t>Асеева Рината</t>
  </si>
  <si>
    <t>Сметанин Даниил</t>
  </si>
  <si>
    <t>Синева Екатерина</t>
  </si>
  <si>
    <t>Конева Татьяна</t>
  </si>
  <si>
    <t>Кравинко Дарья</t>
  </si>
  <si>
    <t>Коллектив</t>
  </si>
  <si>
    <t>ДЮСШ-4 Т</t>
  </si>
  <si>
    <t>ДЮСШ-4 Крут</t>
  </si>
  <si>
    <t>ДЮСШ-4 П</t>
  </si>
  <si>
    <t>Лично</t>
  </si>
  <si>
    <t>ДЮСШ-4 Куз</t>
  </si>
  <si>
    <t>Туристы</t>
  </si>
  <si>
    <t>п.Огнеупор</t>
  </si>
  <si>
    <t>Сил.парк</t>
  </si>
  <si>
    <t>Лапчинский Михаил</t>
  </si>
  <si>
    <t>Панов Антон</t>
  </si>
  <si>
    <t>Круткова Светлана</t>
  </si>
  <si>
    <t>Пухова Анастасия</t>
  </si>
  <si>
    <t>Плехов Виктор</t>
  </si>
  <si>
    <t>Трапезникова Ирина</t>
  </si>
  <si>
    <t>Кузнецова Виктория</t>
  </si>
  <si>
    <t>Булдыгеров Олег</t>
  </si>
  <si>
    <t>Поднебенная Анастасия</t>
  </si>
  <si>
    <t>Эртс Софья</t>
  </si>
  <si>
    <t>Гринцов Артем</t>
  </si>
  <si>
    <t>ДДТ Туризм</t>
  </si>
  <si>
    <t>Стрекаловская Екатерина</t>
  </si>
  <si>
    <t>Ханджер Даниил</t>
  </si>
  <si>
    <t>Грицуля Мирослава</t>
  </si>
  <si>
    <t>Коскинина Екатерина</t>
  </si>
  <si>
    <t>Лопатин Алексей</t>
  </si>
  <si>
    <t>Рузмакин Гордей</t>
  </si>
  <si>
    <t>Малеванная Ксения</t>
  </si>
  <si>
    <t>Григорюк Демьян</t>
  </si>
  <si>
    <t>Васюхно Вероника</t>
  </si>
  <si>
    <t>Кузнецова Софья</t>
  </si>
  <si>
    <t>Андрейчук Арсений</t>
  </si>
  <si>
    <t>Разуваев Матвей</t>
  </si>
  <si>
    <t>Карпекин Степан</t>
  </si>
  <si>
    <t>Сергеев Дмитрий</t>
  </si>
  <si>
    <t>Колесников Константин</t>
  </si>
  <si>
    <t>Тарасов Алексей</t>
  </si>
  <si>
    <t>Сычугов Александр</t>
  </si>
  <si>
    <t>Ревенков Александр</t>
  </si>
  <si>
    <t>Плехов Сергей</t>
  </si>
  <si>
    <t>Проценко Олеся</t>
  </si>
  <si>
    <t>Вишневская Мария</t>
  </si>
  <si>
    <t>Быкова Ксения</t>
  </si>
  <si>
    <t>Стрельникова Екатерина</t>
  </si>
  <si>
    <t>Плехов Роман</t>
  </si>
  <si>
    <t>Жилин Максим</t>
  </si>
  <si>
    <t>Мороз Ольга</t>
  </si>
  <si>
    <t>Легкой Ксения</t>
  </si>
  <si>
    <t>Дакуу Соглай</t>
  </si>
  <si>
    <t>Пассар Елизавета</t>
  </si>
  <si>
    <t>Диденко Александр</t>
  </si>
  <si>
    <t>Евглевских Артем</t>
  </si>
  <si>
    <t>Карпухин Кирилл</t>
  </si>
  <si>
    <t>Стрельников Юлиан</t>
  </si>
  <si>
    <t>Плехов Артур</t>
  </si>
  <si>
    <t>Кузнецов Д.С.</t>
  </si>
  <si>
    <t>Кривенцова Виктория</t>
  </si>
  <si>
    <t>Ласун Марина</t>
  </si>
  <si>
    <t>Попова Алена</t>
  </si>
  <si>
    <t>Исаикин Дмитрий</t>
  </si>
  <si>
    <t>Бережной Сергей</t>
  </si>
  <si>
    <t>Пастухов Антон</t>
  </si>
  <si>
    <t>Белых Вадим</t>
  </si>
  <si>
    <t>Мешков Сергей</t>
  </si>
  <si>
    <t>Г.Р.</t>
  </si>
  <si>
    <t>Ф.И</t>
  </si>
  <si>
    <t xml:space="preserve">Трапезников Алексей </t>
  </si>
  <si>
    <t xml:space="preserve">Трухин Никита       </t>
  </si>
  <si>
    <t xml:space="preserve">Хомченко Виталий    </t>
  </si>
  <si>
    <t xml:space="preserve">Ким Евгений         </t>
  </si>
  <si>
    <t xml:space="preserve">Трапезников Антон   </t>
  </si>
  <si>
    <t xml:space="preserve">Коскинин Александр  </t>
  </si>
  <si>
    <t xml:space="preserve">Козадаев Никита     </t>
  </si>
  <si>
    <t xml:space="preserve">Шульга Елизавета    </t>
  </si>
  <si>
    <t xml:space="preserve">Чечеров Денис       </t>
  </si>
  <si>
    <t xml:space="preserve">Кузнецов Андрей     </t>
  </si>
  <si>
    <t xml:space="preserve">Карпухин Александр  </t>
  </si>
  <si>
    <t xml:space="preserve">Трапезникова Алена  </t>
  </si>
  <si>
    <t xml:space="preserve">Макаров Артем       </t>
  </si>
  <si>
    <t xml:space="preserve">Голованов Андрей    </t>
  </si>
  <si>
    <t xml:space="preserve">Плехов Анатолий     </t>
  </si>
  <si>
    <t xml:space="preserve">Пальваль Захар      </t>
  </si>
  <si>
    <t xml:space="preserve">Зиатдинова Валерия  </t>
  </si>
  <si>
    <t xml:space="preserve">Белых Анжелика      </t>
  </si>
  <si>
    <t xml:space="preserve">Астраханцева Анаста </t>
  </si>
  <si>
    <t xml:space="preserve">Чернявская Дарья    </t>
  </si>
  <si>
    <t xml:space="preserve">Половинина Дарья    </t>
  </si>
  <si>
    <t xml:space="preserve">Щелоков Александр   </t>
  </si>
  <si>
    <t xml:space="preserve">Чечурова Мария      </t>
  </si>
  <si>
    <t xml:space="preserve">Гралевская Света    </t>
  </si>
  <si>
    <t xml:space="preserve">Рогозина Наталья    </t>
  </si>
  <si>
    <t xml:space="preserve">Березовская Стела   </t>
  </si>
  <si>
    <t xml:space="preserve">Поливцева Полина    </t>
  </si>
  <si>
    <t xml:space="preserve">Шибирина Юлия       </t>
  </si>
  <si>
    <t xml:space="preserve">Ким Георгий         </t>
  </si>
  <si>
    <t xml:space="preserve">Голованов Илья      </t>
  </si>
  <si>
    <t xml:space="preserve">Толочкин Даниил     </t>
  </si>
  <si>
    <t xml:space="preserve">Затирайхин Килилл   </t>
  </si>
  <si>
    <t xml:space="preserve">Лагода Сергей       </t>
  </si>
  <si>
    <t xml:space="preserve">Пинаева Алена       </t>
  </si>
  <si>
    <t xml:space="preserve">Коновалов Евгений   </t>
  </si>
  <si>
    <t xml:space="preserve">Ефремов Михаил      </t>
  </si>
  <si>
    <t xml:space="preserve">Козадаев Юрий       </t>
  </si>
  <si>
    <t xml:space="preserve">Таран Николай       </t>
  </si>
  <si>
    <t xml:space="preserve">Претуляк Леонид     </t>
  </si>
  <si>
    <t xml:space="preserve">Козадаев Андрей     </t>
  </si>
  <si>
    <t xml:space="preserve">Орешкин Глеб        </t>
  </si>
  <si>
    <t xml:space="preserve">Павлов Сергей       </t>
  </si>
  <si>
    <t xml:space="preserve">Крутихина Анастасия </t>
  </si>
  <si>
    <t xml:space="preserve">Солостей Милана     </t>
  </si>
  <si>
    <t xml:space="preserve">Журихина Алина      </t>
  </si>
  <si>
    <t xml:space="preserve">Лещенко Сергей      </t>
  </si>
  <si>
    <t xml:space="preserve">Свидерский Никита   </t>
  </si>
  <si>
    <t xml:space="preserve">Кошуба Захар        </t>
  </si>
  <si>
    <t xml:space="preserve">Куклина Анна        </t>
  </si>
  <si>
    <t xml:space="preserve">Олонцев Ярослав     </t>
  </si>
  <si>
    <t xml:space="preserve">Куклина Валентина   </t>
  </si>
  <si>
    <t xml:space="preserve">Герфанова Валентина </t>
  </si>
  <si>
    <t xml:space="preserve">Хангелов Энелбек    </t>
  </si>
  <si>
    <t xml:space="preserve">Гралевская Алеся    </t>
  </si>
  <si>
    <t xml:space="preserve">Рыбкин Дима         </t>
  </si>
  <si>
    <t xml:space="preserve">Чурина Анастасия    </t>
  </si>
  <si>
    <t xml:space="preserve">Черкашина Екатерина </t>
  </si>
  <si>
    <t xml:space="preserve">Асеева Рината       </t>
  </si>
  <si>
    <t xml:space="preserve">Сметанин Данил      </t>
  </si>
  <si>
    <t xml:space="preserve">Синёва Екатерина    </t>
  </si>
  <si>
    <t xml:space="preserve">Конева  Татьяна     </t>
  </si>
  <si>
    <t xml:space="preserve">Кравинко Даша       </t>
  </si>
  <si>
    <t xml:space="preserve">D21 </t>
  </si>
  <si>
    <t xml:space="preserve">H21 </t>
  </si>
  <si>
    <t xml:space="preserve">--- </t>
  </si>
  <si>
    <t xml:space="preserve">ДЮСШ-4 Т          </t>
  </si>
  <si>
    <t xml:space="preserve">ДЮСШ-4 Круткова   </t>
  </si>
  <si>
    <t xml:space="preserve">ДЮСШ-4 Поливцева  </t>
  </si>
  <si>
    <t xml:space="preserve">ДЮСШ-4 Кузнецов   </t>
  </si>
  <si>
    <t xml:space="preserve">                  </t>
  </si>
  <si>
    <t xml:space="preserve">Туристы           </t>
  </si>
  <si>
    <t xml:space="preserve">    </t>
  </si>
  <si>
    <t xml:space="preserve">вк </t>
  </si>
  <si>
    <t>ФИ</t>
  </si>
  <si>
    <t>Вар</t>
  </si>
  <si>
    <t>Г.р.</t>
  </si>
  <si>
    <t>Результат</t>
  </si>
  <si>
    <t>Прим</t>
  </si>
  <si>
    <t>Место</t>
  </si>
  <si>
    <t>Очки</t>
  </si>
  <si>
    <t xml:space="preserve">Лапчинский Михаил       </t>
  </si>
  <si>
    <t xml:space="preserve">Шульга Елизавета        </t>
  </si>
  <si>
    <t xml:space="preserve">Щелоков Александр       </t>
  </si>
  <si>
    <t xml:space="preserve">Половинина Дарья        </t>
  </si>
  <si>
    <t xml:space="preserve">Трухин Никита           </t>
  </si>
  <si>
    <t xml:space="preserve">Трапезников Антон       </t>
  </si>
  <si>
    <t xml:space="preserve">Чечурова Мария          </t>
  </si>
  <si>
    <t xml:space="preserve">Панов Антон             </t>
  </si>
  <si>
    <t xml:space="preserve">Павлов Сергей           </t>
  </si>
  <si>
    <t xml:space="preserve">Козадаев Никита         </t>
  </si>
  <si>
    <t xml:space="preserve">Круткова Светлана       </t>
  </si>
  <si>
    <t xml:space="preserve">Хомченко Виталий        </t>
  </si>
  <si>
    <t xml:space="preserve">Макаров Артем           </t>
  </si>
  <si>
    <t xml:space="preserve">Кузнецов Андрей         </t>
  </si>
  <si>
    <t xml:space="preserve">Астраханцева Анаста     </t>
  </si>
  <si>
    <t xml:space="preserve">Чернявская Дарья        </t>
  </si>
  <si>
    <t xml:space="preserve">Пухова Анастасия        </t>
  </si>
  <si>
    <t xml:space="preserve">Толочкин Даниил         </t>
  </si>
  <si>
    <t xml:space="preserve">Плехов Анатолий         </t>
  </si>
  <si>
    <t xml:space="preserve">Ефремов Михаил          </t>
  </si>
  <si>
    <t xml:space="preserve">Коскинин Александр      </t>
  </si>
  <si>
    <t xml:space="preserve">Чечеров Денис           </t>
  </si>
  <si>
    <t xml:space="preserve">Таран Николай           </t>
  </si>
  <si>
    <t xml:space="preserve">Голованов Андрей        </t>
  </si>
  <si>
    <t xml:space="preserve">Козадаев Юрий           </t>
  </si>
  <si>
    <t xml:space="preserve">Голованов Илья          </t>
  </si>
  <si>
    <t xml:space="preserve">Шибирина Юлия           </t>
  </si>
  <si>
    <t xml:space="preserve">Плехов Виктор           </t>
  </si>
  <si>
    <t xml:space="preserve">Гралевская Света        </t>
  </si>
  <si>
    <t xml:space="preserve">Белых Анжелика          </t>
  </si>
  <si>
    <t xml:space="preserve">Поливцева Полина        </t>
  </si>
  <si>
    <t xml:space="preserve">Гралевская Алеся        </t>
  </si>
  <si>
    <t xml:space="preserve">Трапезникова Ирина      </t>
  </si>
  <si>
    <t xml:space="preserve">Кузнецова Виктория      </t>
  </si>
  <si>
    <t xml:space="preserve">Пинаева Алена           </t>
  </si>
  <si>
    <t xml:space="preserve">Претуляк Леонид         </t>
  </si>
  <si>
    <t xml:space="preserve">Булдыгеров Олег         </t>
  </si>
  <si>
    <t xml:space="preserve">Поднебенная Анастасия   </t>
  </si>
  <si>
    <t xml:space="preserve">Эртс Софья              </t>
  </si>
  <si>
    <t xml:space="preserve">Рыбкин Дима             </t>
  </si>
  <si>
    <t xml:space="preserve">Гринцов Артем           </t>
  </si>
  <si>
    <t xml:space="preserve">Луговой Данил           </t>
  </si>
  <si>
    <t xml:space="preserve">Стрекаловская Екатерина </t>
  </si>
  <si>
    <t xml:space="preserve">Хаджер Данил            </t>
  </si>
  <si>
    <t xml:space="preserve">Грицуля Мирослава       </t>
  </si>
  <si>
    <t xml:space="preserve">Коскинина Екатерина                     </t>
  </si>
  <si>
    <t xml:space="preserve">                     </t>
  </si>
  <si>
    <t xml:space="preserve"> 9кп</t>
  </si>
  <si>
    <t xml:space="preserve"> 8кп</t>
  </si>
  <si>
    <t xml:space="preserve"> 7кп</t>
  </si>
  <si>
    <t xml:space="preserve"> 6кп</t>
  </si>
  <si>
    <t xml:space="preserve"> 5кп</t>
  </si>
  <si>
    <t xml:space="preserve"> 4кп</t>
  </si>
  <si>
    <t xml:space="preserve"> 2кп</t>
  </si>
  <si>
    <t xml:space="preserve">ДЮСШ-4 Крут           </t>
  </si>
  <si>
    <t xml:space="preserve">ДЮСШ-4 П </t>
  </si>
  <si>
    <t xml:space="preserve">ДДТ Туризм        </t>
  </si>
  <si>
    <t xml:space="preserve">ДЮСШ-4 Куз   </t>
  </si>
  <si>
    <t xml:space="preserve">ДЮСШ-4 Крут </t>
  </si>
  <si>
    <t xml:space="preserve">ДЮСШ-4 Крут  </t>
  </si>
  <si>
    <t xml:space="preserve">ДЮСШ-4 Куз </t>
  </si>
  <si>
    <t xml:space="preserve">ДЮСШ-4 П  </t>
  </si>
  <si>
    <t xml:space="preserve"> ДЮСШ-4 Т          </t>
  </si>
  <si>
    <t>Примечанине</t>
  </si>
  <si>
    <t xml:space="preserve">12кп </t>
  </si>
  <si>
    <t xml:space="preserve">11кп </t>
  </si>
  <si>
    <t xml:space="preserve"> 9кп </t>
  </si>
  <si>
    <t xml:space="preserve"> 8кп </t>
  </si>
  <si>
    <t xml:space="preserve"> 7кп </t>
  </si>
  <si>
    <t xml:space="preserve"> 3кп </t>
  </si>
  <si>
    <t>14кп</t>
  </si>
  <si>
    <t xml:space="preserve">Трапезникова Алена    </t>
  </si>
  <si>
    <t xml:space="preserve">Лопатин Алексей       </t>
  </si>
  <si>
    <t xml:space="preserve">Круткова Светлана     </t>
  </si>
  <si>
    <t xml:space="preserve">Панов Антон           </t>
  </si>
  <si>
    <t xml:space="preserve">Ефремов Михаил        </t>
  </si>
  <si>
    <t xml:space="preserve">Чечурова Мария        </t>
  </si>
  <si>
    <t xml:space="preserve">Коскинин Александр    </t>
  </si>
  <si>
    <t xml:space="preserve">Рузмайкин Гордей      </t>
  </si>
  <si>
    <t xml:space="preserve">Трапезников Антон     </t>
  </si>
  <si>
    <t xml:space="preserve">Трухин Никита         </t>
  </si>
  <si>
    <t xml:space="preserve">Козадаев Никита       </t>
  </si>
  <si>
    <t xml:space="preserve">Козадаев Юрий         </t>
  </si>
  <si>
    <t xml:space="preserve">Пухова Анастасия      </t>
  </si>
  <si>
    <t xml:space="preserve">Ким Евгений           </t>
  </si>
  <si>
    <t xml:space="preserve">Макаров Артем         </t>
  </si>
  <si>
    <t xml:space="preserve">Павлов Сергей         </t>
  </si>
  <si>
    <t xml:space="preserve">Толочкин Даниил       </t>
  </si>
  <si>
    <t xml:space="preserve">Голованов Илья        </t>
  </si>
  <si>
    <t xml:space="preserve">Голованов Андрей      </t>
  </si>
  <si>
    <t xml:space="preserve">Эртс Соня             </t>
  </si>
  <si>
    <t xml:space="preserve">Малёваная Ксения      </t>
  </si>
  <si>
    <t xml:space="preserve">Трапезникова Ирина    </t>
  </si>
  <si>
    <t xml:space="preserve">Григорюк Демьян       </t>
  </si>
  <si>
    <t xml:space="preserve">Васюхно Вероника      </t>
  </si>
  <si>
    <t xml:space="preserve">Затирайхин Килилл     </t>
  </si>
  <si>
    <t xml:space="preserve">Белых Анжелика        </t>
  </si>
  <si>
    <t xml:space="preserve">Кузнецова Соня        </t>
  </si>
  <si>
    <t xml:space="preserve">Чернявская Дарья      </t>
  </si>
  <si>
    <t xml:space="preserve">Гралевская Алеся      </t>
  </si>
  <si>
    <t xml:space="preserve">Андрейчук Арсений     </t>
  </si>
  <si>
    <t xml:space="preserve">Разуваев Матвей       </t>
  </si>
  <si>
    <t xml:space="preserve">Карпекин Степан       </t>
  </si>
  <si>
    <t xml:space="preserve">Булдыгеров Олег       </t>
  </si>
  <si>
    <t xml:space="preserve">Гладченко Даниил      </t>
  </si>
  <si>
    <t xml:space="preserve">Плехов Артур          </t>
  </si>
  <si>
    <t xml:space="preserve">Лыкова Анастасия      </t>
  </si>
  <si>
    <t xml:space="preserve">Бережной Сергей       </t>
  </si>
  <si>
    <t xml:space="preserve">ДЮСШ-4 Т         </t>
  </si>
  <si>
    <t xml:space="preserve">ДЮСШ-4 Поливцева </t>
  </si>
  <si>
    <t xml:space="preserve">ДЮСШ-4 Круткова  </t>
  </si>
  <si>
    <t xml:space="preserve">                 </t>
  </si>
  <si>
    <t xml:space="preserve">ДЮСШ-4 Кузнецов  </t>
  </si>
  <si>
    <t>Ф.И.</t>
  </si>
  <si>
    <t xml:space="preserve">Чурина Алина  </t>
  </si>
  <si>
    <t>Шульга Е.</t>
  </si>
  <si>
    <t>⁺</t>
  </si>
  <si>
    <t>Протокол результатов от 29.05.2014  Силинский парк</t>
  </si>
  <si>
    <t>№ п.п.</t>
  </si>
  <si>
    <t>ФИО</t>
  </si>
  <si>
    <t>Старт</t>
  </si>
  <si>
    <t>Финиш</t>
  </si>
  <si>
    <t>Примечание</t>
  </si>
  <si>
    <t>Трапезникова А.</t>
  </si>
  <si>
    <t>Козадаев Ю.С.</t>
  </si>
  <si>
    <t>Тарасов А.</t>
  </si>
  <si>
    <t>Трапезников А.</t>
  </si>
  <si>
    <t>Круткова С.</t>
  </si>
  <si>
    <t>Чечурова М.</t>
  </si>
  <si>
    <t>Пухова А.</t>
  </si>
  <si>
    <t>Пальваль З.</t>
  </si>
  <si>
    <t>Ким Е.</t>
  </si>
  <si>
    <t>Плехов А.</t>
  </si>
  <si>
    <t>Коскинен А.</t>
  </si>
  <si>
    <t>Макаров А.</t>
  </si>
  <si>
    <t>Половинина Д.</t>
  </si>
  <si>
    <t>Кузнецова С.</t>
  </si>
  <si>
    <t>Ким Г.</t>
  </si>
  <si>
    <t>Бережной С.</t>
  </si>
  <si>
    <t>Плехов В.В.</t>
  </si>
  <si>
    <t>Астраханцева А.</t>
  </si>
  <si>
    <t>Шульга Л.</t>
  </si>
  <si>
    <t>Таран Н.</t>
  </si>
  <si>
    <t>Мешков С.</t>
  </si>
  <si>
    <t>Эртс С.</t>
  </si>
  <si>
    <t>6КП</t>
  </si>
  <si>
    <t>Мамитько</t>
  </si>
  <si>
    <t>6 КП</t>
  </si>
  <si>
    <t>Рыбкин Д.</t>
  </si>
  <si>
    <t>5 КП</t>
  </si>
  <si>
    <t>Стрельников Ю.</t>
  </si>
  <si>
    <t>Вишневская М.</t>
  </si>
  <si>
    <t>4КП</t>
  </si>
  <si>
    <t>Белых А.</t>
  </si>
  <si>
    <t>4 КП</t>
  </si>
  <si>
    <t>Поливцева П.</t>
  </si>
  <si>
    <t>Гралевская О.</t>
  </si>
  <si>
    <t>Гралевская С.</t>
  </si>
  <si>
    <t>Бутко С.</t>
  </si>
  <si>
    <t>Пинаева А.</t>
  </si>
  <si>
    <t>Евглевских А.</t>
  </si>
  <si>
    <t>3 КП</t>
  </si>
  <si>
    <t>Грищуля М.</t>
  </si>
  <si>
    <t>Козадаев А.</t>
  </si>
  <si>
    <t>2КП</t>
  </si>
  <si>
    <t>Бутко Софья</t>
  </si>
  <si>
    <t>Козадаев Андрей</t>
  </si>
  <si>
    <t>Дружба</t>
  </si>
  <si>
    <t xml:space="preserve">Кузнецов Денис           </t>
  </si>
  <si>
    <t xml:space="preserve">Ким Евгений              </t>
  </si>
  <si>
    <t xml:space="preserve">Лапчинский Михаил        </t>
  </si>
  <si>
    <t xml:space="preserve">Хомченко Виталий         </t>
  </si>
  <si>
    <t xml:space="preserve">Козадаев Никита          </t>
  </si>
  <si>
    <t xml:space="preserve">Трапезникова Алена       </t>
  </si>
  <si>
    <t xml:space="preserve">Пухова Анастасия         </t>
  </si>
  <si>
    <t xml:space="preserve">Круткова Светлана        </t>
  </si>
  <si>
    <t xml:space="preserve">Трапезников Антон        </t>
  </si>
  <si>
    <t xml:space="preserve">Трухин Никита            </t>
  </si>
  <si>
    <t xml:space="preserve">Макаров Артем            </t>
  </si>
  <si>
    <t xml:space="preserve">Чечурова Мария           </t>
  </si>
  <si>
    <t xml:space="preserve">Кузнецов Андрей          </t>
  </si>
  <si>
    <t xml:space="preserve">Вишневская Мария         </t>
  </si>
  <si>
    <t xml:space="preserve">Кузнецова Софья          </t>
  </si>
  <si>
    <t xml:space="preserve">Половинина Дарья         </t>
  </si>
  <si>
    <t xml:space="preserve">Толочкин Даниил          </t>
  </si>
  <si>
    <t xml:space="preserve">Астраханцева Анастасия   </t>
  </si>
  <si>
    <t xml:space="preserve">Коскинин Александр       </t>
  </si>
  <si>
    <t xml:space="preserve">Голованов Андрей         </t>
  </si>
  <si>
    <t xml:space="preserve">Ким Георгий              </t>
  </si>
  <si>
    <t xml:space="preserve">Малеванная Ксения        </t>
  </si>
  <si>
    <t xml:space="preserve">Таран Николай            </t>
  </si>
  <si>
    <t xml:space="preserve">Козадаев Андрей          </t>
  </si>
  <si>
    <t xml:space="preserve">Козадаев Юрий            </t>
  </si>
  <si>
    <t xml:space="preserve">Белых Анжелика           </t>
  </si>
  <si>
    <t xml:space="preserve">Поливцева Полина         </t>
  </si>
  <si>
    <t xml:space="preserve">Голованов Илья           </t>
  </si>
  <si>
    <t xml:space="preserve">Гралевская Света         </t>
  </si>
  <si>
    <t xml:space="preserve">Стрельников Юлиан        </t>
  </si>
  <si>
    <t xml:space="preserve">Гралевская Алеся         </t>
  </si>
  <si>
    <t xml:space="preserve">Щелоков Александр        </t>
  </si>
  <si>
    <t xml:space="preserve">Павлов Сергей            </t>
  </si>
  <si>
    <t xml:space="preserve">Дакуу Саглай             </t>
  </si>
  <si>
    <t xml:space="preserve">Мамитько Маргарита       </t>
  </si>
  <si>
    <t xml:space="preserve">Белявская Инна           </t>
  </si>
  <si>
    <t xml:space="preserve">Эртс Софья               </t>
  </si>
  <si>
    <t xml:space="preserve">Булдыгеров Олег          </t>
  </si>
  <si>
    <t xml:space="preserve">Шлякова Екатерина        </t>
  </si>
  <si>
    <t xml:space="preserve">Любушкина Любовь         </t>
  </si>
  <si>
    <t xml:space="preserve">Губанова Татьяна         </t>
  </si>
  <si>
    <t xml:space="preserve">Карпекин Константин      </t>
  </si>
  <si>
    <t xml:space="preserve">Григорюк Демьян          </t>
  </si>
  <si>
    <t xml:space="preserve">Ильин Максим             </t>
  </si>
  <si>
    <t xml:space="preserve">Стрекаловская Ирина      </t>
  </si>
  <si>
    <t xml:space="preserve">Богдановва Анастасия     </t>
  </si>
  <si>
    <t xml:space="preserve">Олонцев Ярослав          </t>
  </si>
  <si>
    <t xml:space="preserve">Евглевских Артем         </t>
  </si>
  <si>
    <t xml:space="preserve">Затирайхин Килилл        </t>
  </si>
  <si>
    <t xml:space="preserve">Желудкова Юлия           </t>
  </si>
  <si>
    <t xml:space="preserve">Пинаева Алена            </t>
  </si>
  <si>
    <t xml:space="preserve">Синёва Екатерина         </t>
  </si>
  <si>
    <t xml:space="preserve">Конева  Татьяна          </t>
  </si>
  <si>
    <t xml:space="preserve">Конева Марина            </t>
  </si>
  <si>
    <t xml:space="preserve">Васюхно Вероника         </t>
  </si>
  <si>
    <t xml:space="preserve">Легкой Ксения            </t>
  </si>
  <si>
    <t xml:space="preserve">Грицуля Мирослава        </t>
  </si>
  <si>
    <t xml:space="preserve">ДЮСШ-4 Кузнецов    </t>
  </si>
  <si>
    <t xml:space="preserve">ДЮСШ-4 Круткова    </t>
  </si>
  <si>
    <t xml:space="preserve">ДЮСШ-4 Т           </t>
  </si>
  <si>
    <t xml:space="preserve">ДЮСШ-4 Поливцева   </t>
  </si>
  <si>
    <t xml:space="preserve">                   </t>
  </si>
  <si>
    <t xml:space="preserve">ДДТ Туризм         </t>
  </si>
  <si>
    <t xml:space="preserve">     </t>
  </si>
  <si>
    <t xml:space="preserve">I    </t>
  </si>
  <si>
    <t xml:space="preserve">ЗМС  </t>
  </si>
  <si>
    <t xml:space="preserve">II   </t>
  </si>
  <si>
    <t xml:space="preserve">МС   </t>
  </si>
  <si>
    <t xml:space="preserve">IIIю </t>
  </si>
  <si>
    <t xml:space="preserve">КМС  </t>
  </si>
  <si>
    <t xml:space="preserve">III  </t>
  </si>
  <si>
    <t xml:space="preserve">Iю   </t>
  </si>
  <si>
    <t xml:space="preserve">IIю  </t>
  </si>
  <si>
    <t xml:space="preserve">+00:00  </t>
  </si>
  <si>
    <t xml:space="preserve">+02:40  </t>
  </si>
  <si>
    <t xml:space="preserve">+03:26  </t>
  </si>
  <si>
    <t xml:space="preserve">+04:06  </t>
  </si>
  <si>
    <t xml:space="preserve">+05:22  </t>
  </si>
  <si>
    <t xml:space="preserve">+09:36  </t>
  </si>
  <si>
    <t xml:space="preserve">+09:43  </t>
  </si>
  <si>
    <t xml:space="preserve">+10:11  </t>
  </si>
  <si>
    <t xml:space="preserve">+10:57  </t>
  </si>
  <si>
    <t xml:space="preserve">+13:02  </t>
  </si>
  <si>
    <t xml:space="preserve">+13:19  </t>
  </si>
  <si>
    <t xml:space="preserve">+14:27  </t>
  </si>
  <si>
    <t xml:space="preserve">+20:08  </t>
  </si>
  <si>
    <t xml:space="preserve">+20:30  </t>
  </si>
  <si>
    <t xml:space="preserve">+20:35  </t>
  </si>
  <si>
    <t xml:space="preserve">+21:37  </t>
  </si>
  <si>
    <t xml:space="preserve">+21:38  </t>
  </si>
  <si>
    <t xml:space="preserve">+22:57  </t>
  </si>
  <si>
    <t xml:space="preserve">+23:12  </t>
  </si>
  <si>
    <t xml:space="preserve">+29:18  </t>
  </si>
  <si>
    <t xml:space="preserve">+29:28  </t>
  </si>
  <si>
    <t xml:space="preserve">+32:09  </t>
  </si>
  <si>
    <t xml:space="preserve">+36:55  </t>
  </si>
  <si>
    <t xml:space="preserve">+37:10  </t>
  </si>
  <si>
    <t xml:space="preserve">+45:01  </t>
  </si>
  <si>
    <t xml:space="preserve">+46:15  </t>
  </si>
  <si>
    <t xml:space="preserve">+04:04  </t>
  </si>
  <si>
    <t xml:space="preserve">+06:12  </t>
  </si>
  <si>
    <t xml:space="preserve">+07:38  </t>
  </si>
  <si>
    <t xml:space="preserve">+10:38  </t>
  </si>
  <si>
    <t xml:space="preserve">11 кп   </t>
  </si>
  <si>
    <t xml:space="preserve">7 кп    </t>
  </si>
  <si>
    <t xml:space="preserve">6 кп    </t>
  </si>
  <si>
    <t xml:space="preserve">5 кп    </t>
  </si>
  <si>
    <t xml:space="preserve">4 кп    </t>
  </si>
  <si>
    <t xml:space="preserve">2 кп    </t>
  </si>
  <si>
    <t>Разряд</t>
  </si>
  <si>
    <t>Кузнецов Денис</t>
  </si>
  <si>
    <t>Шлякова Екатерина</t>
  </si>
  <si>
    <t>Любушкина Любовь</t>
  </si>
  <si>
    <t>Губанова Татьяна</t>
  </si>
  <si>
    <t>Карпекин Константин</t>
  </si>
  <si>
    <t>Ильин Максим</t>
  </si>
  <si>
    <t>Богланова Анастасия</t>
  </si>
  <si>
    <t>Желудкова Юлия</t>
  </si>
  <si>
    <t>ДЮСШ-4 Туризм</t>
  </si>
  <si>
    <t>Шанкин Радион</t>
  </si>
  <si>
    <t>Митрачков Александр</t>
  </si>
  <si>
    <t>Губенко Софья</t>
  </si>
  <si>
    <t>Пронин Александр</t>
  </si>
  <si>
    <t xml:space="preserve">Протокол результатов от 01.07.2014  </t>
  </si>
  <si>
    <t>Лапчинский М.</t>
  </si>
  <si>
    <t>Хомченко В.</t>
  </si>
  <si>
    <t>Рузмайкин Г.</t>
  </si>
  <si>
    <t>Козадаев Н.</t>
  </si>
  <si>
    <t>Ефремов М.</t>
  </si>
  <si>
    <t>Голованов А.</t>
  </si>
  <si>
    <t>Трухин Н.</t>
  </si>
  <si>
    <t>Голованов И.</t>
  </si>
  <si>
    <t>Чернявская Д.</t>
  </si>
  <si>
    <t>Претуляк Л.</t>
  </si>
  <si>
    <t>Коскинена Е.</t>
  </si>
  <si>
    <t>Васюхно В.</t>
  </si>
  <si>
    <t>Щелоков С.</t>
  </si>
  <si>
    <t>11 КП</t>
  </si>
  <si>
    <t>10 КП</t>
  </si>
  <si>
    <t>Мороз О.</t>
  </si>
  <si>
    <t>8 КП</t>
  </si>
  <si>
    <t>Григорюк Д.</t>
  </si>
  <si>
    <t>Затирахин К.</t>
  </si>
  <si>
    <t>Харламов Ф.</t>
  </si>
  <si>
    <t>7 КП</t>
  </si>
  <si>
    <t>Попова А.</t>
  </si>
  <si>
    <t>Толочкин Д.</t>
  </si>
  <si>
    <t>Будко С.</t>
  </si>
  <si>
    <t>Воробьева М.</t>
  </si>
  <si>
    <t>2 КП</t>
  </si>
  <si>
    <t>Протокол результатов от 18.07.2014  Амурсталь</t>
  </si>
  <si>
    <t>Кузнецов А.</t>
  </si>
  <si>
    <t>Кващулько</t>
  </si>
  <si>
    <t>Зиатдинова В.</t>
  </si>
  <si>
    <t>Карась Е.</t>
  </si>
  <si>
    <t>Жилин М.</t>
  </si>
  <si>
    <t>Легкой К.</t>
  </si>
  <si>
    <t>Бережной К.</t>
  </si>
  <si>
    <t>Савенко С.</t>
  </si>
  <si>
    <t>Протокол результатов от 03.09.2014  Снежинка</t>
  </si>
  <si>
    <t>Карпухин А.</t>
  </si>
  <si>
    <t>Плехов Р.</t>
  </si>
  <si>
    <t>Половинина С.</t>
  </si>
  <si>
    <t>Павлов С.</t>
  </si>
  <si>
    <t>Потапов Э.</t>
  </si>
  <si>
    <t>Коновалов Е.</t>
  </si>
  <si>
    <t>Трапезников А.С.</t>
  </si>
  <si>
    <t>Пронин</t>
  </si>
  <si>
    <t>Козинская</t>
  </si>
  <si>
    <t>Кривенцова В.</t>
  </si>
  <si>
    <t>Крутихина Н.</t>
  </si>
  <si>
    <t>Разуваев М.</t>
  </si>
  <si>
    <t>до 4 КП</t>
  </si>
  <si>
    <t>Булдыгеров О.</t>
  </si>
  <si>
    <t>Васильев Л.</t>
  </si>
  <si>
    <t>Амурсталь</t>
  </si>
  <si>
    <t>Кузнецов Д.С</t>
  </si>
  <si>
    <t>Харламов Федор</t>
  </si>
  <si>
    <t>Воробьева Мария</t>
  </si>
  <si>
    <t>Квашулько</t>
  </si>
  <si>
    <t>Амурск</t>
  </si>
  <si>
    <t>Бережной К</t>
  </si>
  <si>
    <t>Савенко С</t>
  </si>
  <si>
    <t>Снежинка</t>
  </si>
  <si>
    <t>Потапов Эдуард</t>
  </si>
  <si>
    <t>Трапезников Алексей</t>
  </si>
  <si>
    <t>Васильев Л</t>
  </si>
  <si>
    <t>Половинина Александра</t>
  </si>
  <si>
    <t>Непочатов Антон</t>
  </si>
  <si>
    <t>Боженко Людмила</t>
  </si>
  <si>
    <t>Коскинин Георгий</t>
  </si>
  <si>
    <t>Айсберг</t>
  </si>
  <si>
    <t>Белявская Инна</t>
  </si>
  <si>
    <t>Мамитько Маргарита</t>
  </si>
  <si>
    <t>Гладченко Д.</t>
  </si>
  <si>
    <t>Карпекин С.</t>
  </si>
  <si>
    <t>Литвинюк Д.</t>
  </si>
  <si>
    <t>Самойлова А.</t>
  </si>
  <si>
    <t>Гралевская А.</t>
  </si>
  <si>
    <t>Половинина А.</t>
  </si>
  <si>
    <t>Протокол результатов от 19.09.2014  Снежинка</t>
  </si>
  <si>
    <t>Гладченко Даниил</t>
  </si>
  <si>
    <t>Самойлова А</t>
  </si>
  <si>
    <t>Барковский Дмитрий</t>
  </si>
  <si>
    <t>Ширшов Никита</t>
  </si>
  <si>
    <t>Хабибулин Никита</t>
  </si>
  <si>
    <t>Овчаров Олег</t>
  </si>
  <si>
    <t>Рихтер Анна</t>
  </si>
  <si>
    <t>Сумма 12 стартов</t>
  </si>
  <si>
    <t>М 16</t>
  </si>
  <si>
    <t>Ж 16</t>
  </si>
  <si>
    <t>Ж 15</t>
  </si>
  <si>
    <t xml:space="preserve">Ж 13 </t>
  </si>
  <si>
    <t>М 13</t>
  </si>
  <si>
    <t>М 15</t>
  </si>
  <si>
    <t xml:space="preserve">                      по спортиному ориентированию бегом</t>
  </si>
  <si>
    <t xml:space="preserve">                 Сводный протокол Кубка  г.Комсомольска-на-Амуре 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</si>
</sst>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0"/>
      <color indexed="10"/>
      <name val="Arial Cyr"/>
      <charset val="204"/>
    </font>
    <font>
      <sz val="11"/>
      <color indexed="10"/>
      <name val="Times New Roman"/>
      <family val="1"/>
      <charset val="204"/>
    </font>
    <font>
      <sz val="11"/>
      <color indexed="6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21" fontId="4" fillId="0" borderId="1" xfId="0" applyNumberFormat="1" applyFont="1" applyBorder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21" fontId="4" fillId="0" borderId="1" xfId="0" applyNumberFormat="1" applyFont="1" applyBorder="1"/>
    <xf numFmtId="0" fontId="4" fillId="0" borderId="1" xfId="0" applyFont="1" applyBorder="1" applyAlignment="1"/>
    <xf numFmtId="21" fontId="4" fillId="0" borderId="1" xfId="0" applyNumberFormat="1" applyFont="1" applyBorder="1" applyAlignment="1">
      <alignment horizontal="center" vertical="center"/>
    </xf>
    <xf numFmtId="21" fontId="4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21" fontId="0" fillId="0" borderId="1" xfId="0" applyNumberFormat="1" applyFill="1" applyBorder="1" applyAlignment="1">
      <alignment horizontal="center"/>
    </xf>
    <xf numFmtId="0" fontId="6" fillId="0" borderId="1" xfId="0" applyFont="1" applyFill="1" applyBorder="1"/>
    <xf numFmtId="21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Border="1" applyAlignment="1">
      <alignment horizont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8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/>
    <xf numFmtId="21" fontId="0" fillId="0" borderId="13" xfId="0" applyNumberFormat="1" applyFill="1" applyBorder="1" applyAlignment="1">
      <alignment horizontal="center"/>
    </xf>
    <xf numFmtId="0" fontId="0" fillId="0" borderId="14" xfId="0" applyFill="1" applyBorder="1"/>
    <xf numFmtId="0" fontId="0" fillId="0" borderId="1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Fill="1" applyBorder="1"/>
    <xf numFmtId="0" fontId="0" fillId="0" borderId="16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1" xfId="0" applyFont="1" applyFill="1" applyBorder="1"/>
    <xf numFmtId="21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/>
    <xf numFmtId="21" fontId="0" fillId="0" borderId="18" xfId="0" applyNumberFormat="1" applyFill="1" applyBorder="1" applyAlignment="1">
      <alignment horizontal="center"/>
    </xf>
    <xf numFmtId="21" fontId="6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/>
    <xf numFmtId="21" fontId="0" fillId="0" borderId="25" xfId="0" applyNumberForma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8" xfId="0" applyFill="1" applyBorder="1"/>
    <xf numFmtId="21" fontId="0" fillId="0" borderId="8" xfId="0" applyNumberFormat="1" applyFill="1" applyBorder="1" applyAlignment="1">
      <alignment horizontal="center"/>
    </xf>
    <xf numFmtId="21" fontId="6" fillId="0" borderId="8" xfId="0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6" fillId="0" borderId="25" xfId="0" applyFont="1" applyFill="1" applyBorder="1"/>
    <xf numFmtId="21" fontId="6" fillId="0" borderId="25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6" fillId="0" borderId="18" xfId="0" applyFont="1" applyFill="1" applyBorder="1"/>
    <xf numFmtId="0" fontId="6" fillId="0" borderId="18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2" xfId="0" applyNumberFormat="1" applyFont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14" fontId="1" fillId="0" borderId="28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4" fontId="1" fillId="0" borderId="12" xfId="0" applyNumberFormat="1" applyFont="1" applyFill="1" applyBorder="1" applyAlignment="1">
      <alignment horizontal="center"/>
    </xf>
    <xf numFmtId="14" fontId="1" fillId="0" borderId="28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/>
    <xf numFmtId="0" fontId="6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4" fontId="1" fillId="0" borderId="33" xfId="0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opLeftCell="A40" workbookViewId="0">
      <selection activeCell="S35" sqref="S35"/>
    </sheetView>
  </sheetViews>
  <sheetFormatPr defaultColWidth="4.140625" defaultRowHeight="15.75"/>
  <cols>
    <col min="1" max="1" width="4.140625" style="13"/>
    <col min="2" max="2" width="26.42578125" style="12" customWidth="1"/>
    <col min="3" max="3" width="6.42578125" style="13" customWidth="1"/>
    <col min="4" max="4" width="23.42578125" style="12" bestFit="1" customWidth="1"/>
    <col min="5" max="5" width="6.5703125" style="12" customWidth="1"/>
    <col min="6" max="6" width="10.28515625" style="12" bestFit="1" customWidth="1"/>
    <col min="7" max="7" width="7.85546875" style="13" customWidth="1"/>
    <col min="8" max="8" width="7.140625" style="13" bestFit="1" customWidth="1"/>
    <col min="9" max="9" width="6.140625" style="13" bestFit="1" customWidth="1"/>
    <col min="10" max="16384" width="4.140625" style="12"/>
  </cols>
  <sheetData>
    <row r="1" spans="1:9">
      <c r="A1" s="14" t="s">
        <v>0</v>
      </c>
      <c r="B1" s="15" t="s">
        <v>202</v>
      </c>
      <c r="C1" s="14" t="s">
        <v>203</v>
      </c>
      <c r="D1" s="14" t="s">
        <v>63</v>
      </c>
      <c r="E1" s="14" t="s">
        <v>204</v>
      </c>
      <c r="F1" s="15" t="s">
        <v>205</v>
      </c>
      <c r="G1" s="14" t="s">
        <v>206</v>
      </c>
      <c r="H1" s="14" t="s">
        <v>207</v>
      </c>
      <c r="I1" s="14" t="s">
        <v>208</v>
      </c>
    </row>
    <row r="2" spans="1:9">
      <c r="A2" s="14">
        <v>1</v>
      </c>
      <c r="B2" s="16" t="s">
        <v>129</v>
      </c>
      <c r="C2" s="17" t="s">
        <v>191</v>
      </c>
      <c r="D2" s="16" t="s">
        <v>194</v>
      </c>
      <c r="E2" s="16">
        <v>1963</v>
      </c>
      <c r="F2" s="18">
        <v>7.5347222222222213E-3</v>
      </c>
      <c r="G2" s="17" t="s">
        <v>200</v>
      </c>
      <c r="H2" s="17" t="s">
        <v>201</v>
      </c>
      <c r="I2" s="15"/>
    </row>
    <row r="3" spans="1:9">
      <c r="A3" s="14">
        <v>2</v>
      </c>
      <c r="B3" s="16" t="s">
        <v>130</v>
      </c>
      <c r="C3" s="17" t="s">
        <v>191</v>
      </c>
      <c r="D3" s="16" t="s">
        <v>194</v>
      </c>
      <c r="E3" s="16">
        <v>1999</v>
      </c>
      <c r="F3" s="18">
        <v>8.2060185185185187E-3</v>
      </c>
      <c r="G3" s="17" t="s">
        <v>200</v>
      </c>
      <c r="H3" s="17">
        <v>1</v>
      </c>
      <c r="I3" s="14">
        <v>100</v>
      </c>
    </row>
    <row r="4" spans="1:9">
      <c r="A4" s="14">
        <v>3</v>
      </c>
      <c r="B4" s="16" t="s">
        <v>131</v>
      </c>
      <c r="C4" s="17" t="s">
        <v>192</v>
      </c>
      <c r="D4" s="16" t="s">
        <v>195</v>
      </c>
      <c r="E4" s="16">
        <v>1978</v>
      </c>
      <c r="F4" s="18">
        <v>8.9004629629629625E-3</v>
      </c>
      <c r="G4" s="17" t="s">
        <v>200</v>
      </c>
      <c r="H4" s="17">
        <v>2</v>
      </c>
      <c r="I4" s="14">
        <v>98</v>
      </c>
    </row>
    <row r="5" spans="1:9">
      <c r="A5" s="14">
        <v>4</v>
      </c>
      <c r="B5" s="16" t="s">
        <v>132</v>
      </c>
      <c r="C5" s="17" t="s">
        <v>191</v>
      </c>
      <c r="D5" s="16" t="s">
        <v>195</v>
      </c>
      <c r="E5" s="16">
        <v>1998</v>
      </c>
      <c r="F5" s="18">
        <v>9.1203703703703707E-3</v>
      </c>
      <c r="G5" s="17" t="s">
        <v>200</v>
      </c>
      <c r="H5" s="17">
        <v>3</v>
      </c>
      <c r="I5" s="14">
        <v>96</v>
      </c>
    </row>
    <row r="6" spans="1:9">
      <c r="A6" s="14">
        <v>5</v>
      </c>
      <c r="B6" s="16" t="s">
        <v>133</v>
      </c>
      <c r="C6" s="17" t="s">
        <v>192</v>
      </c>
      <c r="D6" s="16" t="s">
        <v>194</v>
      </c>
      <c r="E6" s="16">
        <v>1989</v>
      </c>
      <c r="F6" s="18">
        <v>9.1203703703703707E-3</v>
      </c>
      <c r="G6" s="17" t="s">
        <v>200</v>
      </c>
      <c r="H6" s="17">
        <v>3</v>
      </c>
      <c r="I6" s="14">
        <v>94</v>
      </c>
    </row>
    <row r="7" spans="1:9">
      <c r="A7" s="14">
        <v>6</v>
      </c>
      <c r="B7" s="16" t="s">
        <v>134</v>
      </c>
      <c r="C7" s="17" t="s">
        <v>192</v>
      </c>
      <c r="D7" s="16" t="s">
        <v>195</v>
      </c>
      <c r="E7" s="16">
        <v>1999</v>
      </c>
      <c r="F7" s="18">
        <v>9.5601851851851855E-3</v>
      </c>
      <c r="G7" s="17" t="s">
        <v>200</v>
      </c>
      <c r="H7" s="17">
        <v>5</v>
      </c>
      <c r="I7" s="14">
        <v>92</v>
      </c>
    </row>
    <row r="8" spans="1:9">
      <c r="A8" s="14">
        <v>7</v>
      </c>
      <c r="B8" s="16" t="s">
        <v>135</v>
      </c>
      <c r="C8" s="17" t="s">
        <v>191</v>
      </c>
      <c r="D8" s="16" t="s">
        <v>195</v>
      </c>
      <c r="E8" s="16">
        <v>1995</v>
      </c>
      <c r="F8" s="18">
        <v>9.8958333333333329E-3</v>
      </c>
      <c r="G8" s="17" t="s">
        <v>200</v>
      </c>
      <c r="H8" s="17">
        <v>6</v>
      </c>
      <c r="I8" s="14">
        <v>90</v>
      </c>
    </row>
    <row r="9" spans="1:9">
      <c r="A9" s="14">
        <v>8</v>
      </c>
      <c r="B9" s="16" t="s">
        <v>136</v>
      </c>
      <c r="C9" s="17" t="s">
        <v>191</v>
      </c>
      <c r="D9" s="16" t="s">
        <v>196</v>
      </c>
      <c r="E9" s="16">
        <v>1995</v>
      </c>
      <c r="F9" s="18">
        <v>9.9421296296296289E-3</v>
      </c>
      <c r="G9" s="17" t="s">
        <v>200</v>
      </c>
      <c r="H9" s="17">
        <v>7</v>
      </c>
      <c r="I9" s="14">
        <v>88</v>
      </c>
    </row>
    <row r="10" spans="1:9">
      <c r="A10" s="14">
        <v>9</v>
      </c>
      <c r="B10" s="16" t="s">
        <v>137</v>
      </c>
      <c r="C10" s="17" t="s">
        <v>192</v>
      </c>
      <c r="D10" s="16" t="s">
        <v>196</v>
      </c>
      <c r="E10" s="16">
        <v>1982</v>
      </c>
      <c r="F10" s="18">
        <v>1.0405092592592593E-2</v>
      </c>
      <c r="G10" s="17" t="s">
        <v>200</v>
      </c>
      <c r="H10" s="17">
        <v>8</v>
      </c>
      <c r="I10" s="14">
        <v>86</v>
      </c>
    </row>
    <row r="11" spans="1:9">
      <c r="A11" s="14">
        <v>10</v>
      </c>
      <c r="B11" s="16" t="s">
        <v>138</v>
      </c>
      <c r="C11" s="17" t="s">
        <v>191</v>
      </c>
      <c r="D11" s="16" t="s">
        <v>197</v>
      </c>
      <c r="E11" s="16">
        <v>1979</v>
      </c>
      <c r="F11" s="18">
        <v>1.1006944444444444E-2</v>
      </c>
      <c r="G11" s="17" t="s">
        <v>200</v>
      </c>
      <c r="H11" s="17">
        <v>9</v>
      </c>
      <c r="I11" s="14">
        <v>84</v>
      </c>
    </row>
    <row r="12" spans="1:9">
      <c r="A12" s="14">
        <v>11</v>
      </c>
      <c r="B12" s="16" t="s">
        <v>139</v>
      </c>
      <c r="C12" s="17" t="s">
        <v>192</v>
      </c>
      <c r="D12" s="16" t="s">
        <v>196</v>
      </c>
      <c r="E12" s="16">
        <v>1993</v>
      </c>
      <c r="F12" s="18">
        <v>1.1099537037037038E-2</v>
      </c>
      <c r="G12" s="17" t="s">
        <v>200</v>
      </c>
      <c r="H12" s="17">
        <v>10</v>
      </c>
      <c r="I12" s="14">
        <v>82</v>
      </c>
    </row>
    <row r="13" spans="1:9">
      <c r="A13" s="14">
        <v>12</v>
      </c>
      <c r="B13" s="16" t="s">
        <v>140</v>
      </c>
      <c r="C13" s="17" t="s">
        <v>192</v>
      </c>
      <c r="D13" s="16" t="s">
        <v>194</v>
      </c>
      <c r="E13" s="16">
        <v>1987</v>
      </c>
      <c r="F13" s="18">
        <v>1.1157407407407408E-2</v>
      </c>
      <c r="G13" s="17" t="s">
        <v>200</v>
      </c>
      <c r="H13" s="17">
        <v>11</v>
      </c>
      <c r="I13" s="14">
        <v>80</v>
      </c>
    </row>
    <row r="14" spans="1:9">
      <c r="A14" s="14">
        <v>13</v>
      </c>
      <c r="B14" s="16" t="s">
        <v>141</v>
      </c>
      <c r="C14" s="17" t="s">
        <v>191</v>
      </c>
      <c r="D14" s="16" t="s">
        <v>194</v>
      </c>
      <c r="E14" s="16">
        <v>1997</v>
      </c>
      <c r="F14" s="18">
        <v>1.1180555555555556E-2</v>
      </c>
      <c r="G14" s="17" t="s">
        <v>200</v>
      </c>
      <c r="H14" s="17">
        <v>12</v>
      </c>
      <c r="I14" s="14">
        <v>78</v>
      </c>
    </row>
    <row r="15" spans="1:9">
      <c r="A15" s="14">
        <v>14</v>
      </c>
      <c r="B15" s="16" t="s">
        <v>142</v>
      </c>
      <c r="C15" s="17" t="s">
        <v>192</v>
      </c>
      <c r="D15" s="16" t="s">
        <v>194</v>
      </c>
      <c r="E15" s="16">
        <v>1998</v>
      </c>
      <c r="F15" s="18">
        <v>1.119212962962963E-2</v>
      </c>
      <c r="G15" s="17" t="s">
        <v>200</v>
      </c>
      <c r="H15" s="17">
        <v>13</v>
      </c>
      <c r="I15" s="14">
        <v>76</v>
      </c>
    </row>
    <row r="16" spans="1:9">
      <c r="A16" s="14">
        <v>15</v>
      </c>
      <c r="B16" s="16" t="s">
        <v>143</v>
      </c>
      <c r="C16" s="17" t="s">
        <v>191</v>
      </c>
      <c r="D16" s="16" t="s">
        <v>198</v>
      </c>
      <c r="E16" s="16">
        <v>1976</v>
      </c>
      <c r="F16" s="18">
        <v>1.1481481481481483E-2</v>
      </c>
      <c r="G16" s="17" t="s">
        <v>200</v>
      </c>
      <c r="H16" s="17">
        <v>14</v>
      </c>
      <c r="I16" s="14">
        <v>74</v>
      </c>
    </row>
    <row r="17" spans="1:9">
      <c r="A17" s="14">
        <v>16</v>
      </c>
      <c r="B17" s="16" t="s">
        <v>144</v>
      </c>
      <c r="C17" s="17" t="s">
        <v>192</v>
      </c>
      <c r="D17" s="16" t="s">
        <v>196</v>
      </c>
      <c r="E17" s="16">
        <v>1999</v>
      </c>
      <c r="F17" s="18">
        <v>1.2129629629629629E-2</v>
      </c>
      <c r="G17" s="17" t="s">
        <v>200</v>
      </c>
      <c r="H17" s="17">
        <v>15</v>
      </c>
      <c r="I17" s="14">
        <v>72</v>
      </c>
    </row>
    <row r="18" spans="1:9">
      <c r="A18" s="14">
        <v>17</v>
      </c>
      <c r="B18" s="16" t="s">
        <v>145</v>
      </c>
      <c r="C18" s="17" t="s">
        <v>191</v>
      </c>
      <c r="D18" s="16" t="s">
        <v>196</v>
      </c>
      <c r="E18" s="16">
        <v>1998</v>
      </c>
      <c r="F18" s="18">
        <v>1.2430555555555554E-2</v>
      </c>
      <c r="G18" s="17" t="s">
        <v>200</v>
      </c>
      <c r="H18" s="17">
        <v>16</v>
      </c>
      <c r="I18" s="14">
        <v>70</v>
      </c>
    </row>
    <row r="19" spans="1:9">
      <c r="A19" s="14">
        <v>18</v>
      </c>
      <c r="B19" s="16" t="s">
        <v>146</v>
      </c>
      <c r="C19" s="17" t="s">
        <v>192</v>
      </c>
      <c r="D19" s="16" t="s">
        <v>194</v>
      </c>
      <c r="E19" s="16">
        <v>2000</v>
      </c>
      <c r="F19" s="18">
        <v>1.2488425925925925E-2</v>
      </c>
      <c r="G19" s="17" t="s">
        <v>200</v>
      </c>
      <c r="H19" s="17">
        <v>17</v>
      </c>
      <c r="I19" s="14">
        <v>68</v>
      </c>
    </row>
    <row r="20" spans="1:9">
      <c r="A20" s="14">
        <v>19</v>
      </c>
      <c r="B20" s="16" t="s">
        <v>147</v>
      </c>
      <c r="C20" s="17" t="s">
        <v>191</v>
      </c>
      <c r="D20" s="16" t="s">
        <v>196</v>
      </c>
      <c r="E20" s="16">
        <v>1999</v>
      </c>
      <c r="F20" s="18">
        <v>1.3402777777777777E-2</v>
      </c>
      <c r="G20" s="17" t="s">
        <v>200</v>
      </c>
      <c r="H20" s="17">
        <v>18</v>
      </c>
      <c r="I20" s="14">
        <v>66</v>
      </c>
    </row>
    <row r="21" spans="1:9">
      <c r="A21" s="14">
        <v>20</v>
      </c>
      <c r="B21" s="16" t="s">
        <v>148</v>
      </c>
      <c r="C21" s="17" t="s">
        <v>192</v>
      </c>
      <c r="D21" s="16" t="s">
        <v>196</v>
      </c>
      <c r="E21" s="16">
        <v>1999</v>
      </c>
      <c r="F21" s="18">
        <v>1.3425925925925924E-2</v>
      </c>
      <c r="G21" s="17" t="s">
        <v>200</v>
      </c>
      <c r="H21" s="17">
        <v>19</v>
      </c>
      <c r="I21" s="14">
        <v>64</v>
      </c>
    </row>
    <row r="22" spans="1:9">
      <c r="A22" s="14">
        <v>21</v>
      </c>
      <c r="B22" s="16" t="s">
        <v>149</v>
      </c>
      <c r="C22" s="17" t="s">
        <v>191</v>
      </c>
      <c r="D22" s="16" t="s">
        <v>194</v>
      </c>
      <c r="E22" s="16">
        <v>1994</v>
      </c>
      <c r="F22" s="18">
        <v>1.3518518518518518E-2</v>
      </c>
      <c r="G22" s="17" t="s">
        <v>200</v>
      </c>
      <c r="H22" s="17">
        <v>20</v>
      </c>
      <c r="I22" s="14">
        <v>62</v>
      </c>
    </row>
    <row r="23" spans="1:9">
      <c r="A23" s="14">
        <v>22</v>
      </c>
      <c r="B23" s="16" t="s">
        <v>150</v>
      </c>
      <c r="C23" s="17" t="s">
        <v>191</v>
      </c>
      <c r="D23" s="16" t="s">
        <v>194</v>
      </c>
      <c r="E23" s="16">
        <v>2000</v>
      </c>
      <c r="F23" s="18">
        <v>1.6805555555555556E-2</v>
      </c>
      <c r="G23" s="17" t="s">
        <v>200</v>
      </c>
      <c r="H23" s="17">
        <v>21</v>
      </c>
      <c r="I23" s="14">
        <v>60</v>
      </c>
    </row>
    <row r="24" spans="1:9">
      <c r="A24" s="14">
        <v>23</v>
      </c>
      <c r="B24" s="16" t="s">
        <v>151</v>
      </c>
      <c r="C24" s="17" t="s">
        <v>191</v>
      </c>
      <c r="D24" s="16" t="s">
        <v>195</v>
      </c>
      <c r="E24" s="16">
        <v>1998</v>
      </c>
      <c r="F24" s="18">
        <v>1.7488425925925925E-2</v>
      </c>
      <c r="G24" s="17" t="s">
        <v>200</v>
      </c>
      <c r="H24" s="17">
        <v>22</v>
      </c>
      <c r="I24" s="14">
        <v>58</v>
      </c>
    </row>
    <row r="25" spans="1:9">
      <c r="A25" s="14">
        <v>24</v>
      </c>
      <c r="B25" s="16" t="s">
        <v>152</v>
      </c>
      <c r="C25" s="17" t="s">
        <v>192</v>
      </c>
      <c r="D25" s="16" t="s">
        <v>196</v>
      </c>
      <c r="E25" s="16">
        <v>2002</v>
      </c>
      <c r="F25" s="18">
        <v>1.8564814814814815E-2</v>
      </c>
      <c r="G25" s="17" t="s">
        <v>200</v>
      </c>
      <c r="H25" s="17">
        <v>23</v>
      </c>
      <c r="I25" s="14">
        <v>56</v>
      </c>
    </row>
    <row r="26" spans="1:9">
      <c r="A26" s="14">
        <v>25</v>
      </c>
      <c r="B26" s="16" t="s">
        <v>153</v>
      </c>
      <c r="C26" s="17" t="s">
        <v>191</v>
      </c>
      <c r="D26" s="16" t="s">
        <v>194</v>
      </c>
      <c r="E26" s="16">
        <v>2001</v>
      </c>
      <c r="F26" s="18">
        <v>1.861111111111111E-2</v>
      </c>
      <c r="G26" s="17" t="s">
        <v>200</v>
      </c>
      <c r="H26" s="17">
        <v>24</v>
      </c>
      <c r="I26" s="14">
        <v>54</v>
      </c>
    </row>
    <row r="27" spans="1:9">
      <c r="A27" s="14">
        <v>26</v>
      </c>
      <c r="B27" s="16" t="s">
        <v>154</v>
      </c>
      <c r="C27" s="17" t="s">
        <v>191</v>
      </c>
      <c r="D27" s="16" t="s">
        <v>194</v>
      </c>
      <c r="E27" s="16">
        <v>2001</v>
      </c>
      <c r="F27" s="18">
        <v>1.8715277777777779E-2</v>
      </c>
      <c r="G27" s="17" t="s">
        <v>200</v>
      </c>
      <c r="H27" s="17">
        <v>25</v>
      </c>
      <c r="I27" s="14">
        <v>52</v>
      </c>
    </row>
    <row r="28" spans="1:9">
      <c r="A28" s="14">
        <v>27</v>
      </c>
      <c r="B28" s="16" t="s">
        <v>155</v>
      </c>
      <c r="C28" s="17" t="s">
        <v>191</v>
      </c>
      <c r="D28" s="16" t="s">
        <v>196</v>
      </c>
      <c r="E28" s="16">
        <v>2002</v>
      </c>
      <c r="F28" s="18">
        <v>1.9837962962962963E-2</v>
      </c>
      <c r="G28" s="17" t="s">
        <v>200</v>
      </c>
      <c r="H28" s="17">
        <v>26</v>
      </c>
      <c r="I28" s="14">
        <v>50</v>
      </c>
    </row>
    <row r="29" spans="1:9">
      <c r="A29" s="14">
        <v>28</v>
      </c>
      <c r="B29" s="16" t="s">
        <v>156</v>
      </c>
      <c r="C29" s="17" t="s">
        <v>191</v>
      </c>
      <c r="D29" s="16" t="s">
        <v>194</v>
      </c>
      <c r="E29" s="16">
        <v>1990</v>
      </c>
      <c r="F29" s="18">
        <v>2.0231481481481482E-2</v>
      </c>
      <c r="G29" s="17" t="s">
        <v>200</v>
      </c>
      <c r="H29" s="17">
        <v>27</v>
      </c>
      <c r="I29" s="14">
        <v>48</v>
      </c>
    </row>
    <row r="30" spans="1:9">
      <c r="A30" s="14">
        <v>29</v>
      </c>
      <c r="B30" s="16" t="s">
        <v>157</v>
      </c>
      <c r="C30" s="17" t="s">
        <v>192</v>
      </c>
      <c r="D30" s="16" t="s">
        <v>195</v>
      </c>
      <c r="E30" s="16">
        <v>2002</v>
      </c>
      <c r="F30" s="18">
        <v>2.0648148148148148E-2</v>
      </c>
      <c r="G30" s="17" t="s">
        <v>200</v>
      </c>
      <c r="H30" s="17">
        <v>28</v>
      </c>
      <c r="I30" s="14">
        <v>46</v>
      </c>
    </row>
    <row r="31" spans="1:9">
      <c r="A31" s="14">
        <v>30</v>
      </c>
      <c r="B31" s="16" t="s">
        <v>158</v>
      </c>
      <c r="C31" s="17" t="s">
        <v>192</v>
      </c>
      <c r="D31" s="16" t="s">
        <v>194</v>
      </c>
      <c r="E31" s="16">
        <v>2001</v>
      </c>
      <c r="F31" s="18">
        <v>2.1307870370370369E-2</v>
      </c>
      <c r="G31" s="17" t="s">
        <v>200</v>
      </c>
      <c r="H31" s="17">
        <v>29</v>
      </c>
      <c r="I31" s="14">
        <v>44</v>
      </c>
    </row>
    <row r="32" spans="1:9">
      <c r="A32" s="14">
        <v>31</v>
      </c>
      <c r="B32" s="16" t="s">
        <v>159</v>
      </c>
      <c r="C32" s="17" t="s">
        <v>192</v>
      </c>
      <c r="D32" s="16" t="s">
        <v>195</v>
      </c>
      <c r="E32" s="16">
        <v>2003</v>
      </c>
      <c r="F32" s="18">
        <v>2.1493055555555557E-2</v>
      </c>
      <c r="G32" s="17" t="s">
        <v>200</v>
      </c>
      <c r="H32" s="17">
        <v>30</v>
      </c>
      <c r="I32" s="14">
        <v>42</v>
      </c>
    </row>
    <row r="33" spans="1:9">
      <c r="A33" s="14">
        <v>32</v>
      </c>
      <c r="B33" s="16" t="s">
        <v>160</v>
      </c>
      <c r="C33" s="17" t="s">
        <v>191</v>
      </c>
      <c r="D33" s="16" t="s">
        <v>194</v>
      </c>
      <c r="E33" s="16">
        <v>2002</v>
      </c>
      <c r="F33" s="18">
        <v>2.7627314814814813E-2</v>
      </c>
      <c r="G33" s="17" t="s">
        <v>200</v>
      </c>
      <c r="H33" s="17">
        <v>31</v>
      </c>
      <c r="I33" s="14">
        <v>40</v>
      </c>
    </row>
    <row r="34" spans="1:9">
      <c r="A34" s="14">
        <v>33</v>
      </c>
      <c r="B34" s="16" t="s">
        <v>161</v>
      </c>
      <c r="C34" s="17" t="s">
        <v>192</v>
      </c>
      <c r="D34" s="16" t="s">
        <v>194</v>
      </c>
      <c r="E34" s="16">
        <v>2004</v>
      </c>
      <c r="F34" s="18">
        <v>2.9409722222222223E-2</v>
      </c>
      <c r="G34" s="17" t="s">
        <v>200</v>
      </c>
      <c r="H34" s="17">
        <v>32</v>
      </c>
      <c r="I34" s="14">
        <v>38</v>
      </c>
    </row>
    <row r="35" spans="1:9">
      <c r="A35" s="14">
        <v>34</v>
      </c>
      <c r="B35" s="16" t="s">
        <v>162</v>
      </c>
      <c r="C35" s="17" t="s">
        <v>192</v>
      </c>
      <c r="D35" s="16" t="s">
        <v>194</v>
      </c>
      <c r="E35" s="16">
        <v>2001</v>
      </c>
      <c r="F35" s="18">
        <v>3.0405092592592591E-2</v>
      </c>
      <c r="G35" s="17" t="s">
        <v>200</v>
      </c>
      <c r="H35" s="17">
        <v>33</v>
      </c>
      <c r="I35" s="14">
        <v>36</v>
      </c>
    </row>
    <row r="36" spans="1:9">
      <c r="A36" s="14">
        <v>35</v>
      </c>
      <c r="B36" s="16" t="s">
        <v>163</v>
      </c>
      <c r="C36" s="17" t="s">
        <v>192</v>
      </c>
      <c r="D36" s="16" t="s">
        <v>197</v>
      </c>
      <c r="E36" s="16">
        <v>2000</v>
      </c>
      <c r="F36" s="18">
        <v>3.6238425925925924E-2</v>
      </c>
      <c r="G36" s="17" t="s">
        <v>200</v>
      </c>
      <c r="H36" s="17">
        <v>34</v>
      </c>
      <c r="I36" s="14">
        <v>34</v>
      </c>
    </row>
    <row r="37" spans="1:9">
      <c r="A37" s="14">
        <v>36</v>
      </c>
      <c r="B37" s="16" t="s">
        <v>164</v>
      </c>
      <c r="C37" s="17" t="s">
        <v>193</v>
      </c>
      <c r="D37" s="16" t="s">
        <v>195</v>
      </c>
      <c r="E37" s="16">
        <v>2000</v>
      </c>
      <c r="F37" s="18">
        <v>1.0092592592592592E-2</v>
      </c>
      <c r="G37" s="17" t="s">
        <v>273</v>
      </c>
      <c r="H37" s="17">
        <v>35</v>
      </c>
      <c r="I37" s="14">
        <v>32</v>
      </c>
    </row>
    <row r="38" spans="1:9">
      <c r="A38" s="14">
        <v>37</v>
      </c>
      <c r="B38" s="16" t="s">
        <v>165</v>
      </c>
      <c r="C38" s="17" t="s">
        <v>193</v>
      </c>
      <c r="D38" s="16" t="s">
        <v>195</v>
      </c>
      <c r="E38" s="16">
        <v>1960</v>
      </c>
      <c r="F38" s="18">
        <v>1.4247685185185184E-2</v>
      </c>
      <c r="G38" s="17" t="s">
        <v>273</v>
      </c>
      <c r="H38" s="17">
        <v>36</v>
      </c>
      <c r="I38" s="14">
        <v>30</v>
      </c>
    </row>
    <row r="39" spans="1:9">
      <c r="A39" s="14">
        <v>38</v>
      </c>
      <c r="B39" s="16" t="s">
        <v>166</v>
      </c>
      <c r="C39" s="17" t="s">
        <v>193</v>
      </c>
      <c r="D39" s="16" t="s">
        <v>194</v>
      </c>
      <c r="E39" s="16">
        <v>2000</v>
      </c>
      <c r="F39" s="18">
        <v>1.5000000000000001E-2</v>
      </c>
      <c r="G39" s="17" t="s">
        <v>273</v>
      </c>
      <c r="H39" s="17">
        <v>37</v>
      </c>
      <c r="I39" s="14">
        <v>28</v>
      </c>
    </row>
    <row r="40" spans="1:9">
      <c r="A40" s="14">
        <v>39</v>
      </c>
      <c r="B40" s="16" t="s">
        <v>167</v>
      </c>
      <c r="C40" s="17" t="s">
        <v>193</v>
      </c>
      <c r="D40" s="16" t="s">
        <v>196</v>
      </c>
      <c r="E40" s="16">
        <v>2003</v>
      </c>
      <c r="F40" s="18">
        <v>1.7048611111111112E-2</v>
      </c>
      <c r="G40" s="17" t="s">
        <v>273</v>
      </c>
      <c r="H40" s="17">
        <v>38</v>
      </c>
      <c r="I40" s="14">
        <v>26</v>
      </c>
    </row>
    <row r="41" spans="1:9">
      <c r="A41" s="14">
        <v>40</v>
      </c>
      <c r="B41" s="16" t="s">
        <v>168</v>
      </c>
      <c r="C41" s="17" t="s">
        <v>193</v>
      </c>
      <c r="D41" s="16" t="s">
        <v>195</v>
      </c>
      <c r="E41" s="16">
        <v>2003</v>
      </c>
      <c r="F41" s="18">
        <v>1.7870370370370373E-2</v>
      </c>
      <c r="G41" s="17" t="s">
        <v>273</v>
      </c>
      <c r="H41" s="17">
        <v>39</v>
      </c>
      <c r="I41" s="14">
        <v>24</v>
      </c>
    </row>
    <row r="42" spans="1:9">
      <c r="A42" s="14">
        <v>41</v>
      </c>
      <c r="B42" s="16" t="s">
        <v>169</v>
      </c>
      <c r="C42" s="17" t="s">
        <v>193</v>
      </c>
      <c r="D42" s="16" t="s">
        <v>197</v>
      </c>
      <c r="E42" s="16">
        <v>2001</v>
      </c>
      <c r="F42" s="18">
        <v>2.7893518518518515E-2</v>
      </c>
      <c r="G42" s="17" t="s">
        <v>273</v>
      </c>
      <c r="H42" s="17">
        <v>40</v>
      </c>
      <c r="I42" s="14">
        <v>22</v>
      </c>
    </row>
    <row r="43" spans="1:9">
      <c r="A43" s="14">
        <v>42</v>
      </c>
      <c r="B43" s="16" t="s">
        <v>170</v>
      </c>
      <c r="C43" s="17" t="s">
        <v>193</v>
      </c>
      <c r="D43" s="16" t="s">
        <v>194</v>
      </c>
      <c r="E43" s="16">
        <v>2000</v>
      </c>
      <c r="F43" s="18">
        <v>1.5868055555555555E-2</v>
      </c>
      <c r="G43" s="17" t="s">
        <v>274</v>
      </c>
      <c r="H43" s="17">
        <v>41</v>
      </c>
      <c r="I43" s="14">
        <v>20</v>
      </c>
    </row>
    <row r="44" spans="1:9">
      <c r="A44" s="14">
        <v>43</v>
      </c>
      <c r="B44" s="16" t="s">
        <v>171</v>
      </c>
      <c r="C44" s="17" t="s">
        <v>193</v>
      </c>
      <c r="D44" s="16" t="s">
        <v>197</v>
      </c>
      <c r="E44" s="16" t="s">
        <v>200</v>
      </c>
      <c r="F44" s="18">
        <v>2.4305555555555556E-2</v>
      </c>
      <c r="G44" s="17" t="s">
        <v>274</v>
      </c>
      <c r="H44" s="17">
        <v>42</v>
      </c>
      <c r="I44" s="14">
        <v>18</v>
      </c>
    </row>
    <row r="45" spans="1:9">
      <c r="A45" s="14">
        <v>44</v>
      </c>
      <c r="B45" s="16" t="s">
        <v>172</v>
      </c>
      <c r="C45" s="17" t="s">
        <v>193</v>
      </c>
      <c r="D45" s="16" t="s">
        <v>196</v>
      </c>
      <c r="E45" s="16" t="s">
        <v>200</v>
      </c>
      <c r="F45" s="18">
        <v>3.2685185185185185E-2</v>
      </c>
      <c r="G45" s="17" t="s">
        <v>275</v>
      </c>
      <c r="H45" s="17">
        <v>43</v>
      </c>
      <c r="I45" s="14">
        <v>16</v>
      </c>
    </row>
    <row r="46" spans="1:9">
      <c r="A46" s="14">
        <v>45</v>
      </c>
      <c r="B46" s="16" t="s">
        <v>173</v>
      </c>
      <c r="C46" s="17" t="s">
        <v>193</v>
      </c>
      <c r="D46" s="16" t="s">
        <v>199</v>
      </c>
      <c r="E46" s="16">
        <v>2001</v>
      </c>
      <c r="F46" s="18">
        <v>3.6354166666666667E-2</v>
      </c>
      <c r="G46" s="17" t="s">
        <v>275</v>
      </c>
      <c r="H46" s="17">
        <v>44</v>
      </c>
      <c r="I46" s="14">
        <v>14</v>
      </c>
    </row>
    <row r="47" spans="1:9">
      <c r="A47" s="14">
        <v>46</v>
      </c>
      <c r="B47" s="16" t="s">
        <v>174</v>
      </c>
      <c r="C47" s="17" t="s">
        <v>193</v>
      </c>
      <c r="D47" s="16" t="s">
        <v>197</v>
      </c>
      <c r="E47" s="16" t="s">
        <v>200</v>
      </c>
      <c r="F47" s="18">
        <v>2.4409722222222222E-2</v>
      </c>
      <c r="G47" s="17" t="s">
        <v>276</v>
      </c>
      <c r="H47" s="17">
        <v>45</v>
      </c>
      <c r="I47" s="14">
        <v>12</v>
      </c>
    </row>
    <row r="48" spans="1:9">
      <c r="A48" s="14">
        <v>47</v>
      </c>
      <c r="B48" s="16" t="s">
        <v>175</v>
      </c>
      <c r="C48" s="17" t="s">
        <v>193</v>
      </c>
      <c r="D48" s="16" t="s">
        <v>199</v>
      </c>
      <c r="E48" s="16">
        <v>2001</v>
      </c>
      <c r="F48" s="18">
        <v>2.6539351851851852E-2</v>
      </c>
      <c r="G48" s="17" t="s">
        <v>276</v>
      </c>
      <c r="H48" s="17">
        <v>46</v>
      </c>
      <c r="I48" s="14">
        <v>10</v>
      </c>
    </row>
    <row r="49" spans="1:9">
      <c r="A49" s="14">
        <v>48</v>
      </c>
      <c r="B49" s="16" t="s">
        <v>176</v>
      </c>
      <c r="C49" s="17" t="s">
        <v>193</v>
      </c>
      <c r="D49" s="16" t="s">
        <v>199</v>
      </c>
      <c r="E49" s="16">
        <v>2003</v>
      </c>
      <c r="F49" s="18">
        <v>2.6562499999999999E-2</v>
      </c>
      <c r="G49" s="17" t="s">
        <v>276</v>
      </c>
      <c r="H49" s="17">
        <v>47</v>
      </c>
      <c r="I49" s="14">
        <v>8</v>
      </c>
    </row>
    <row r="50" spans="1:9">
      <c r="A50" s="14">
        <v>49</v>
      </c>
      <c r="B50" s="16" t="s">
        <v>177</v>
      </c>
      <c r="C50" s="17" t="s">
        <v>193</v>
      </c>
      <c r="D50" s="16" t="s">
        <v>197</v>
      </c>
      <c r="E50" s="16" t="s">
        <v>200</v>
      </c>
      <c r="F50" s="18">
        <v>2.3877314814814813E-2</v>
      </c>
      <c r="G50" s="17" t="s">
        <v>277</v>
      </c>
      <c r="H50" s="17">
        <v>48</v>
      </c>
      <c r="I50" s="14">
        <v>6</v>
      </c>
    </row>
    <row r="51" spans="1:9">
      <c r="A51" s="14">
        <v>50</v>
      </c>
      <c r="B51" s="16" t="s">
        <v>178</v>
      </c>
      <c r="C51" s="17" t="s">
        <v>193</v>
      </c>
      <c r="D51" s="16" t="s">
        <v>196</v>
      </c>
      <c r="E51" s="16">
        <v>2003</v>
      </c>
      <c r="F51" s="18">
        <v>2.3877314814814813E-2</v>
      </c>
      <c r="G51" s="17" t="s">
        <v>277</v>
      </c>
      <c r="H51" s="17">
        <v>49</v>
      </c>
      <c r="I51" s="14">
        <v>5</v>
      </c>
    </row>
    <row r="52" spans="1:9">
      <c r="A52" s="14">
        <v>51</v>
      </c>
      <c r="B52" s="16" t="s">
        <v>179</v>
      </c>
      <c r="C52" s="17" t="s">
        <v>193</v>
      </c>
      <c r="D52" s="16" t="s">
        <v>197</v>
      </c>
      <c r="E52" s="16" t="s">
        <v>200</v>
      </c>
      <c r="F52" s="18">
        <v>2.4282407407407409E-2</v>
      </c>
      <c r="G52" s="17" t="s">
        <v>277</v>
      </c>
      <c r="H52" s="17">
        <v>50</v>
      </c>
      <c r="I52" s="14">
        <v>5</v>
      </c>
    </row>
    <row r="53" spans="1:9">
      <c r="A53" s="14">
        <v>52</v>
      </c>
      <c r="B53" s="16" t="s">
        <v>180</v>
      </c>
      <c r="C53" s="17" t="s">
        <v>193</v>
      </c>
      <c r="D53" s="16" t="s">
        <v>197</v>
      </c>
      <c r="E53" s="16" t="s">
        <v>200</v>
      </c>
      <c r="F53" s="18">
        <v>2.4409722222222222E-2</v>
      </c>
      <c r="G53" s="17" t="s">
        <v>277</v>
      </c>
      <c r="H53" s="17">
        <v>51</v>
      </c>
      <c r="I53" s="14">
        <v>5</v>
      </c>
    </row>
    <row r="54" spans="1:9">
      <c r="A54" s="14">
        <v>53</v>
      </c>
      <c r="B54" s="16" t="s">
        <v>181</v>
      </c>
      <c r="C54" s="17" t="s">
        <v>193</v>
      </c>
      <c r="D54" s="16" t="s">
        <v>197</v>
      </c>
      <c r="E54" s="16" t="s">
        <v>200</v>
      </c>
      <c r="F54" s="18">
        <v>2.4328703703703703E-2</v>
      </c>
      <c r="G54" s="17" t="s">
        <v>277</v>
      </c>
      <c r="H54" s="17">
        <v>52</v>
      </c>
      <c r="I54" s="14">
        <v>5</v>
      </c>
    </row>
    <row r="55" spans="1:9">
      <c r="A55" s="14">
        <v>54</v>
      </c>
      <c r="B55" s="16" t="s">
        <v>182</v>
      </c>
      <c r="C55" s="17" t="s">
        <v>193</v>
      </c>
      <c r="D55" s="16" t="s">
        <v>196</v>
      </c>
      <c r="E55" s="16">
        <v>2002</v>
      </c>
      <c r="F55" s="18">
        <v>3.2002314814814817E-2</v>
      </c>
      <c r="G55" s="17" t="s">
        <v>277</v>
      </c>
      <c r="H55" s="17">
        <v>53</v>
      </c>
      <c r="I55" s="14">
        <v>5</v>
      </c>
    </row>
    <row r="56" spans="1:9">
      <c r="A56" s="14">
        <v>55</v>
      </c>
      <c r="B56" s="16" t="s">
        <v>183</v>
      </c>
      <c r="C56" s="17" t="s">
        <v>193</v>
      </c>
      <c r="D56" s="16" t="s">
        <v>197</v>
      </c>
      <c r="E56" s="16">
        <v>2003</v>
      </c>
      <c r="F56" s="18">
        <v>1.1307870370370371E-2</v>
      </c>
      <c r="G56" s="17" t="s">
        <v>278</v>
      </c>
      <c r="H56" s="17">
        <v>54</v>
      </c>
      <c r="I56" s="14">
        <v>5</v>
      </c>
    </row>
    <row r="57" spans="1:9">
      <c r="A57" s="14">
        <v>56</v>
      </c>
      <c r="B57" s="16" t="s">
        <v>184</v>
      </c>
      <c r="C57" s="17" t="s">
        <v>193</v>
      </c>
      <c r="D57" s="16" t="s">
        <v>194</v>
      </c>
      <c r="E57" s="16">
        <v>2001</v>
      </c>
      <c r="F57" s="18">
        <v>1.5902777777777776E-2</v>
      </c>
      <c r="G57" s="17" t="s">
        <v>279</v>
      </c>
      <c r="H57" s="17">
        <v>55</v>
      </c>
      <c r="I57" s="14">
        <v>5</v>
      </c>
    </row>
    <row r="58" spans="1:9">
      <c r="A58" s="14">
        <v>57</v>
      </c>
      <c r="B58" s="16" t="s">
        <v>185</v>
      </c>
      <c r="C58" s="17" t="s">
        <v>193</v>
      </c>
      <c r="D58" s="16" t="s">
        <v>194</v>
      </c>
      <c r="E58" s="16">
        <v>2003</v>
      </c>
      <c r="F58" s="18">
        <v>1.5949074074074074E-2</v>
      </c>
      <c r="G58" s="17" t="s">
        <v>279</v>
      </c>
      <c r="H58" s="17">
        <v>56</v>
      </c>
      <c r="I58" s="14">
        <v>5</v>
      </c>
    </row>
    <row r="59" spans="1:9">
      <c r="A59" s="14">
        <v>58</v>
      </c>
      <c r="B59" s="16" t="s">
        <v>186</v>
      </c>
      <c r="C59" s="17" t="s">
        <v>193</v>
      </c>
      <c r="D59" s="16" t="s">
        <v>194</v>
      </c>
      <c r="E59" s="16">
        <v>2003</v>
      </c>
      <c r="F59" s="18">
        <v>1.6053240740740739E-2</v>
      </c>
      <c r="G59" s="17" t="s">
        <v>279</v>
      </c>
      <c r="H59" s="17">
        <v>57</v>
      </c>
      <c r="I59" s="14">
        <v>5</v>
      </c>
    </row>
    <row r="60" spans="1:9">
      <c r="A60" s="14">
        <v>59</v>
      </c>
      <c r="B60" s="16" t="s">
        <v>187</v>
      </c>
      <c r="C60" s="17" t="s">
        <v>193</v>
      </c>
      <c r="D60" s="16" t="s">
        <v>199</v>
      </c>
      <c r="E60" s="16">
        <v>2001</v>
      </c>
      <c r="F60" s="18">
        <v>2.3090277777777779E-2</v>
      </c>
      <c r="G60" s="17" t="s">
        <v>200</v>
      </c>
      <c r="H60" s="17">
        <v>58</v>
      </c>
      <c r="I60" s="14">
        <v>5</v>
      </c>
    </row>
    <row r="61" spans="1:9">
      <c r="A61" s="14">
        <v>60</v>
      </c>
      <c r="B61" s="16" t="s">
        <v>188</v>
      </c>
      <c r="C61" s="17" t="s">
        <v>193</v>
      </c>
      <c r="D61" s="16" t="s">
        <v>199</v>
      </c>
      <c r="E61" s="16">
        <v>2001</v>
      </c>
      <c r="F61" s="18">
        <v>2.4525462962962968E-2</v>
      </c>
      <c r="G61" s="17" t="s">
        <v>200</v>
      </c>
      <c r="H61" s="17">
        <v>59</v>
      </c>
      <c r="I61" s="14">
        <v>5</v>
      </c>
    </row>
    <row r="62" spans="1:9">
      <c r="A62" s="14">
        <v>61</v>
      </c>
      <c r="B62" s="16" t="s">
        <v>189</v>
      </c>
      <c r="C62" s="17" t="s">
        <v>193</v>
      </c>
      <c r="D62" s="16" t="s">
        <v>199</v>
      </c>
      <c r="E62" s="16">
        <v>2001</v>
      </c>
      <c r="F62" s="18">
        <v>2.4606481481481479E-2</v>
      </c>
      <c r="G62" s="17" t="s">
        <v>200</v>
      </c>
      <c r="H62" s="17">
        <v>60</v>
      </c>
      <c r="I62" s="14">
        <v>5</v>
      </c>
    </row>
    <row r="63" spans="1:9">
      <c r="A63" s="14">
        <v>62</v>
      </c>
      <c r="B63" s="19" t="s">
        <v>190</v>
      </c>
      <c r="C63" s="20" t="s">
        <v>193</v>
      </c>
      <c r="D63" s="19" t="s">
        <v>199</v>
      </c>
      <c r="E63" s="19">
        <v>2001</v>
      </c>
      <c r="F63" s="21">
        <v>4.148148148148148E-2</v>
      </c>
      <c r="G63" s="20" t="s">
        <v>200</v>
      </c>
      <c r="H63" s="20">
        <v>61</v>
      </c>
      <c r="I63" s="14">
        <v>5</v>
      </c>
    </row>
    <row r="64" spans="1:9">
      <c r="I64" s="14"/>
    </row>
  </sheetData>
  <phoneticPr fontId="0" type="noConversion"/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topLeftCell="B1" workbookViewId="0">
      <selection activeCell="F16" sqref="F16"/>
    </sheetView>
  </sheetViews>
  <sheetFormatPr defaultRowHeight="15"/>
  <cols>
    <col min="1" max="1" width="5.5703125" customWidth="1"/>
    <col min="2" max="2" width="21.140625" customWidth="1"/>
    <col min="3" max="6" width="11.7109375" customWidth="1"/>
  </cols>
  <sheetData>
    <row r="1" spans="1:7">
      <c r="A1" s="27"/>
      <c r="B1" s="141" t="s">
        <v>577</v>
      </c>
      <c r="C1" s="141"/>
      <c r="D1" s="141"/>
      <c r="E1" s="141"/>
      <c r="F1" s="28"/>
      <c r="G1" s="27"/>
    </row>
    <row r="2" spans="1:7" ht="15.75" thickBot="1">
      <c r="A2" s="27"/>
      <c r="B2" s="27"/>
      <c r="C2" s="28"/>
      <c r="D2" s="28"/>
      <c r="E2" s="28"/>
      <c r="F2" s="28"/>
      <c r="G2" s="27"/>
    </row>
    <row r="3" spans="1:7" ht="15.75" thickBot="1">
      <c r="A3" s="71" t="s">
        <v>327</v>
      </c>
      <c r="B3" s="72" t="s">
        <v>328</v>
      </c>
      <c r="C3" s="72" t="s">
        <v>329</v>
      </c>
      <c r="D3" s="72" t="s">
        <v>330</v>
      </c>
      <c r="E3" s="72" t="s">
        <v>205</v>
      </c>
      <c r="F3" s="72" t="s">
        <v>331</v>
      </c>
      <c r="G3" s="73" t="s">
        <v>208</v>
      </c>
    </row>
    <row r="4" spans="1:7" s="27" customFormat="1">
      <c r="A4" s="57">
        <v>1</v>
      </c>
      <c r="B4" s="84" t="s">
        <v>336</v>
      </c>
      <c r="C4" s="34">
        <v>2.2222222222222223E-2</v>
      </c>
      <c r="D4" s="85">
        <v>4.3344907407407408E-2</v>
      </c>
      <c r="E4" s="85">
        <f t="shared" ref="E4:E34" si="0">D4-C4</f>
        <v>2.1122685185185185E-2</v>
      </c>
      <c r="F4" s="90"/>
      <c r="G4" s="77">
        <v>100</v>
      </c>
    </row>
    <row r="5" spans="1:7" s="38" customFormat="1">
      <c r="A5" s="57">
        <v>2</v>
      </c>
      <c r="B5" s="33" t="s">
        <v>507</v>
      </c>
      <c r="C5" s="34">
        <v>9.7222222222222206E-3</v>
      </c>
      <c r="D5" s="34">
        <v>3.577546296296296E-2</v>
      </c>
      <c r="E5" s="34">
        <f t="shared" si="0"/>
        <v>2.6053240740740738E-2</v>
      </c>
      <c r="F5" s="32"/>
      <c r="G5" s="78">
        <v>97</v>
      </c>
    </row>
    <row r="6" spans="1:7" s="27" customFormat="1">
      <c r="A6" s="57">
        <v>3</v>
      </c>
      <c r="B6" s="35" t="s">
        <v>576</v>
      </c>
      <c r="C6" s="36">
        <v>5.7638888888888887E-3</v>
      </c>
      <c r="D6" s="36">
        <v>3.3391203703703708E-2</v>
      </c>
      <c r="E6" s="36">
        <f t="shared" si="0"/>
        <v>2.762731481481482E-2</v>
      </c>
      <c r="F6" s="32"/>
      <c r="G6" s="78">
        <v>94</v>
      </c>
    </row>
    <row r="7" spans="1:7" s="38" customFormat="1">
      <c r="A7" s="57">
        <v>4</v>
      </c>
      <c r="B7" s="33" t="s">
        <v>506</v>
      </c>
      <c r="C7" s="34">
        <v>1.11111111111112E-2</v>
      </c>
      <c r="D7" s="34">
        <v>4.0694444444444443E-2</v>
      </c>
      <c r="E7" s="34">
        <f t="shared" si="0"/>
        <v>2.9583333333333243E-2</v>
      </c>
      <c r="F7" s="32"/>
      <c r="G7" s="77">
        <v>91</v>
      </c>
    </row>
    <row r="8" spans="1:7" s="27" customFormat="1">
      <c r="A8" s="57">
        <v>5</v>
      </c>
      <c r="B8" s="35" t="s">
        <v>349</v>
      </c>
      <c r="C8" s="36">
        <v>6.4004629629629628E-3</v>
      </c>
      <c r="D8" s="36">
        <v>3.5983796296296298E-2</v>
      </c>
      <c r="E8" s="36">
        <f t="shared" si="0"/>
        <v>2.9583333333333336E-2</v>
      </c>
      <c r="F8" s="32"/>
      <c r="G8" s="78">
        <v>88</v>
      </c>
    </row>
    <row r="9" spans="1:7" s="115" customFormat="1">
      <c r="A9" s="57">
        <v>6</v>
      </c>
      <c r="B9" s="33" t="s">
        <v>512</v>
      </c>
      <c r="C9" s="34">
        <v>1.3888888888888888E-2</v>
      </c>
      <c r="D9" s="34">
        <v>4.6388888888888889E-2</v>
      </c>
      <c r="E9" s="34">
        <f t="shared" si="0"/>
        <v>3.2500000000000001E-2</v>
      </c>
      <c r="F9" s="37"/>
      <c r="G9" s="78">
        <v>85</v>
      </c>
    </row>
    <row r="10" spans="1:7" s="38" customFormat="1">
      <c r="A10" s="57">
        <v>7</v>
      </c>
      <c r="B10" s="35" t="s">
        <v>344</v>
      </c>
      <c r="C10" s="34">
        <v>4.1666666666666701E-3</v>
      </c>
      <c r="D10" s="36">
        <v>3.8576388888888889E-2</v>
      </c>
      <c r="E10" s="36">
        <f t="shared" si="0"/>
        <v>3.4409722222222217E-2</v>
      </c>
      <c r="F10" s="32"/>
      <c r="G10" s="77">
        <v>82</v>
      </c>
    </row>
    <row r="11" spans="1:7" s="38" customFormat="1">
      <c r="A11" s="57">
        <v>8</v>
      </c>
      <c r="B11" s="33" t="s">
        <v>338</v>
      </c>
      <c r="C11" s="34">
        <v>6.9444444444444447E-4</v>
      </c>
      <c r="D11" s="34">
        <v>3.5659722222222225E-2</v>
      </c>
      <c r="E11" s="34">
        <f t="shared" si="0"/>
        <v>3.4965277777777783E-2</v>
      </c>
      <c r="F11" s="83"/>
      <c r="G11" s="78">
        <v>79</v>
      </c>
    </row>
    <row r="12" spans="1:7" s="38" customFormat="1">
      <c r="A12" s="57">
        <v>9</v>
      </c>
      <c r="B12" s="79" t="s">
        <v>532</v>
      </c>
      <c r="C12" s="34">
        <v>3.472222222222222E-3</v>
      </c>
      <c r="D12" s="80">
        <v>3.8634259259259257E-2</v>
      </c>
      <c r="E12" s="81">
        <f t="shared" si="0"/>
        <v>3.5162037037037033E-2</v>
      </c>
      <c r="F12" s="116"/>
      <c r="G12" s="78">
        <v>76</v>
      </c>
    </row>
    <row r="13" spans="1:7" s="115" customFormat="1">
      <c r="A13" s="57">
        <v>10</v>
      </c>
      <c r="B13" s="35" t="s">
        <v>360</v>
      </c>
      <c r="C13" s="36">
        <v>1.3888888888888889E-3</v>
      </c>
      <c r="D13" s="36">
        <v>3.7893518518518521E-2</v>
      </c>
      <c r="E13" s="36">
        <f t="shared" si="0"/>
        <v>3.650462962962963E-2</v>
      </c>
      <c r="F13" s="32"/>
      <c r="G13" s="77">
        <v>73</v>
      </c>
    </row>
    <row r="14" spans="1:7" s="27" customFormat="1">
      <c r="A14" s="57">
        <v>11</v>
      </c>
      <c r="B14" s="33" t="s">
        <v>343</v>
      </c>
      <c r="C14" s="34">
        <v>8.3333333333333332E-3</v>
      </c>
      <c r="D14" s="34">
        <v>4.6099537037037036E-2</v>
      </c>
      <c r="E14" s="34">
        <f t="shared" si="0"/>
        <v>3.7766203703703705E-2</v>
      </c>
      <c r="F14" s="32"/>
      <c r="G14" s="78">
        <v>70</v>
      </c>
    </row>
    <row r="15" spans="1:7" s="38" customFormat="1">
      <c r="A15" s="57">
        <v>12</v>
      </c>
      <c r="B15" s="33" t="s">
        <v>366</v>
      </c>
      <c r="C15" s="34">
        <v>2.7777777777777779E-3</v>
      </c>
      <c r="D15" s="34">
        <v>4.0775462962962965E-2</v>
      </c>
      <c r="E15" s="34">
        <f t="shared" si="0"/>
        <v>3.799768518518519E-2</v>
      </c>
      <c r="F15" s="32"/>
      <c r="G15" s="78">
        <v>67</v>
      </c>
    </row>
    <row r="16" spans="1:7" s="38" customFormat="1">
      <c r="A16" s="57">
        <v>13</v>
      </c>
      <c r="B16" s="33" t="s">
        <v>540</v>
      </c>
      <c r="C16" s="34">
        <v>1.25000000000002E-2</v>
      </c>
      <c r="D16" s="34">
        <v>5.5486111111111104E-2</v>
      </c>
      <c r="E16" s="34">
        <f t="shared" si="0"/>
        <v>4.2986111111110906E-2</v>
      </c>
      <c r="F16" s="32"/>
      <c r="G16" s="77">
        <v>64</v>
      </c>
    </row>
    <row r="17" spans="1:7" s="38" customFormat="1">
      <c r="A17" s="57">
        <v>14</v>
      </c>
      <c r="B17" s="35" t="s">
        <v>341</v>
      </c>
      <c r="C17" s="36">
        <v>2.013888888888889E-2</v>
      </c>
      <c r="D17" s="36">
        <v>6.3252314814814817E-2</v>
      </c>
      <c r="E17" s="36">
        <f t="shared" si="0"/>
        <v>4.311342592592593E-2</v>
      </c>
      <c r="F17" s="32"/>
      <c r="G17" s="78">
        <v>61</v>
      </c>
    </row>
    <row r="18" spans="1:7" s="27" customFormat="1">
      <c r="A18" s="57">
        <v>15</v>
      </c>
      <c r="B18" s="33" t="s">
        <v>525</v>
      </c>
      <c r="C18" s="34">
        <v>7.6388888888888886E-3</v>
      </c>
      <c r="D18" s="34">
        <v>5.5486111111111104E-2</v>
      </c>
      <c r="E18" s="36">
        <f t="shared" si="0"/>
        <v>4.7847222222222215E-2</v>
      </c>
      <c r="F18" s="32"/>
      <c r="G18" s="78">
        <v>58</v>
      </c>
    </row>
    <row r="19" spans="1:7" s="38" customFormat="1">
      <c r="A19" s="57">
        <v>16</v>
      </c>
      <c r="B19" s="33" t="s">
        <v>533</v>
      </c>
      <c r="C19" s="34">
        <v>1.3368055555555557E-2</v>
      </c>
      <c r="D19" s="34">
        <v>6.3819444444444443E-2</v>
      </c>
      <c r="E19" s="34">
        <f t="shared" si="0"/>
        <v>5.0451388888888886E-2</v>
      </c>
      <c r="F19" s="32"/>
      <c r="G19" s="77">
        <v>55</v>
      </c>
    </row>
    <row r="20" spans="1:7" s="27" customFormat="1">
      <c r="A20" s="57">
        <v>17</v>
      </c>
      <c r="B20" s="62" t="s">
        <v>511</v>
      </c>
      <c r="C20" s="36">
        <v>1.5277777777777777E-2</v>
      </c>
      <c r="D20" s="36">
        <v>6.6724537037037041E-2</v>
      </c>
      <c r="E20" s="36">
        <f t="shared" si="0"/>
        <v>5.1446759259259262E-2</v>
      </c>
      <c r="F20" s="32"/>
      <c r="G20" s="78">
        <v>52</v>
      </c>
    </row>
    <row r="21" spans="1:7" s="38" customFormat="1">
      <c r="A21" s="57">
        <v>18</v>
      </c>
      <c r="B21" s="33" t="s">
        <v>342</v>
      </c>
      <c r="C21" s="34">
        <v>2.0833333333333333E-3</v>
      </c>
      <c r="D21" s="34">
        <v>5.5509259259259258E-2</v>
      </c>
      <c r="E21" s="34">
        <f t="shared" si="0"/>
        <v>5.3425925925925925E-2</v>
      </c>
      <c r="F21" s="37"/>
      <c r="G21" s="78">
        <v>49</v>
      </c>
    </row>
    <row r="22" spans="1:7" s="38" customFormat="1">
      <c r="A22" s="57">
        <v>19</v>
      </c>
      <c r="B22" s="33" t="s">
        <v>345</v>
      </c>
      <c r="C22" s="34">
        <v>6.9444444444444441E-3</v>
      </c>
      <c r="D22" s="34">
        <v>5.5798611111111111E-2</v>
      </c>
      <c r="E22" s="34">
        <f t="shared" si="0"/>
        <v>4.8854166666666671E-2</v>
      </c>
      <c r="F22" s="32" t="s">
        <v>521</v>
      </c>
      <c r="G22" s="77">
        <v>46</v>
      </c>
    </row>
    <row r="23" spans="1:7" s="27" customFormat="1">
      <c r="A23" s="57">
        <v>20</v>
      </c>
      <c r="B23" s="33" t="s">
        <v>575</v>
      </c>
      <c r="C23" s="34">
        <v>4.8611111111111112E-3</v>
      </c>
      <c r="D23" s="34">
        <v>5.4594907407407411E-2</v>
      </c>
      <c r="E23" s="34">
        <f t="shared" si="0"/>
        <v>4.9733796296296304E-2</v>
      </c>
      <c r="F23" s="37" t="s">
        <v>521</v>
      </c>
      <c r="G23" s="78">
        <v>43</v>
      </c>
    </row>
    <row r="24" spans="1:7" s="38" customFormat="1">
      <c r="A24" s="57">
        <v>21</v>
      </c>
      <c r="B24" s="33" t="s">
        <v>350</v>
      </c>
      <c r="C24" s="34">
        <v>1.1805555555555699E-2</v>
      </c>
      <c r="D24" s="34">
        <v>6.3923611111111112E-2</v>
      </c>
      <c r="E24" s="34">
        <f t="shared" si="0"/>
        <v>5.2118055555555411E-2</v>
      </c>
      <c r="F24" s="32" t="s">
        <v>521</v>
      </c>
      <c r="G24" s="78">
        <v>40</v>
      </c>
    </row>
    <row r="25" spans="1:7" s="27" customFormat="1">
      <c r="A25" s="57">
        <v>22</v>
      </c>
      <c r="B25" s="35" t="s">
        <v>362</v>
      </c>
      <c r="C25" s="34">
        <v>9.0277777777777804E-3</v>
      </c>
      <c r="D25" s="34">
        <v>5.4236111111111117E-2</v>
      </c>
      <c r="E25" s="36">
        <f t="shared" si="0"/>
        <v>4.5208333333333336E-2</v>
      </c>
      <c r="F25" s="37" t="s">
        <v>521</v>
      </c>
      <c r="G25" s="77">
        <v>37</v>
      </c>
    </row>
    <row r="26" spans="1:7" s="27" customFormat="1">
      <c r="A26" s="57">
        <v>23</v>
      </c>
      <c r="B26" s="35" t="s">
        <v>364</v>
      </c>
      <c r="C26" s="34">
        <v>1.0416666666666701E-2</v>
      </c>
      <c r="D26" s="34">
        <v>5.4571759259259257E-2</v>
      </c>
      <c r="E26" s="36">
        <f t="shared" si="0"/>
        <v>4.4155092592592558E-2</v>
      </c>
      <c r="F26" s="37" t="s">
        <v>521</v>
      </c>
      <c r="G26" s="78">
        <v>34</v>
      </c>
    </row>
    <row r="27" spans="1:7" s="38" customFormat="1">
      <c r="A27" s="57">
        <v>24</v>
      </c>
      <c r="B27" s="35" t="s">
        <v>335</v>
      </c>
      <c r="C27" s="34">
        <v>1.6666666666666666E-2</v>
      </c>
      <c r="D27" s="36">
        <v>5.0578703703703709E-2</v>
      </c>
      <c r="E27" s="34">
        <f t="shared" si="0"/>
        <v>3.3912037037037046E-2</v>
      </c>
      <c r="F27" s="32" t="s">
        <v>521</v>
      </c>
      <c r="G27" s="78">
        <v>31</v>
      </c>
    </row>
    <row r="28" spans="1:7" s="114" customFormat="1">
      <c r="A28" s="57">
        <v>25</v>
      </c>
      <c r="B28" s="35" t="s">
        <v>357</v>
      </c>
      <c r="C28" s="36">
        <v>0</v>
      </c>
      <c r="D28" s="36">
        <v>1.7476851851851851E-2</v>
      </c>
      <c r="E28" s="36">
        <f t="shared" si="0"/>
        <v>1.7476851851851851E-2</v>
      </c>
      <c r="F28" s="37" t="s">
        <v>370</v>
      </c>
      <c r="G28" s="77">
        <v>28</v>
      </c>
    </row>
    <row r="29" spans="1:7" s="38" customFormat="1">
      <c r="A29" s="57">
        <v>26</v>
      </c>
      <c r="B29" s="35" t="s">
        <v>339</v>
      </c>
      <c r="C29" s="36">
        <v>1.4583333333333332E-2</v>
      </c>
      <c r="D29" s="36">
        <v>4.5081018518518513E-2</v>
      </c>
      <c r="E29" s="36">
        <f t="shared" si="0"/>
        <v>3.0497685185185183E-2</v>
      </c>
      <c r="F29" s="37" t="s">
        <v>370</v>
      </c>
      <c r="G29" s="78">
        <v>25</v>
      </c>
    </row>
    <row r="30" spans="1:7" s="38" customFormat="1">
      <c r="A30" s="57">
        <v>27</v>
      </c>
      <c r="B30" s="35" t="s">
        <v>359</v>
      </c>
      <c r="C30" s="36">
        <v>1.4583333333333332E-2</v>
      </c>
      <c r="D30" s="34">
        <v>5.4872685185185184E-2</v>
      </c>
      <c r="E30" s="36">
        <f t="shared" si="0"/>
        <v>4.0289351851851854E-2</v>
      </c>
      <c r="F30" s="32" t="s">
        <v>370</v>
      </c>
      <c r="G30" s="78">
        <v>22</v>
      </c>
    </row>
    <row r="31" spans="1:7" s="38" customFormat="1">
      <c r="A31" s="57">
        <v>28</v>
      </c>
      <c r="B31" s="35" t="s">
        <v>574</v>
      </c>
      <c r="C31" s="36">
        <v>0</v>
      </c>
      <c r="D31" s="36">
        <v>5.9212962962962967E-2</v>
      </c>
      <c r="E31" s="36">
        <f t="shared" si="0"/>
        <v>5.9212962962962967E-2</v>
      </c>
      <c r="F31" s="37" t="s">
        <v>370</v>
      </c>
      <c r="G31" s="77">
        <v>19</v>
      </c>
    </row>
    <row r="32" spans="1:7" s="38" customFormat="1">
      <c r="A32" s="57">
        <v>29</v>
      </c>
      <c r="B32" s="35" t="s">
        <v>573</v>
      </c>
      <c r="C32" s="36">
        <v>0</v>
      </c>
      <c r="D32" s="36">
        <v>5.9212962962962967E-2</v>
      </c>
      <c r="E32" s="36">
        <f t="shared" si="0"/>
        <v>5.9212962962962967E-2</v>
      </c>
      <c r="F32" s="37" t="s">
        <v>370</v>
      </c>
      <c r="G32" s="77">
        <v>19</v>
      </c>
    </row>
    <row r="33" spans="1:7" s="27" customFormat="1">
      <c r="A33" s="57">
        <v>30</v>
      </c>
      <c r="B33" s="33" t="s">
        <v>572</v>
      </c>
      <c r="C33" s="34">
        <v>0</v>
      </c>
      <c r="D33" s="34">
        <v>3.3333333333333333E-2</v>
      </c>
      <c r="E33" s="34">
        <f t="shared" si="0"/>
        <v>3.3333333333333333E-2</v>
      </c>
      <c r="F33" s="32" t="s">
        <v>526</v>
      </c>
      <c r="G33" s="78">
        <v>16</v>
      </c>
    </row>
    <row r="34" spans="1:7" s="38" customFormat="1" ht="15.75" thickBot="1">
      <c r="A34" s="65">
        <v>31</v>
      </c>
      <c r="B34" s="66" t="s">
        <v>571</v>
      </c>
      <c r="C34" s="67">
        <v>0</v>
      </c>
      <c r="D34" s="67">
        <v>3.3333333333333333E-2</v>
      </c>
      <c r="E34" s="67">
        <f t="shared" si="0"/>
        <v>3.3333333333333333E-2</v>
      </c>
      <c r="F34" s="113" t="s">
        <v>526</v>
      </c>
      <c r="G34" s="89">
        <v>16</v>
      </c>
    </row>
  </sheetData>
  <mergeCells count="1">
    <mergeCell ref="B1:E1"/>
  </mergeCells>
  <phoneticPr fontId="0" type="noConversion"/>
  <pageMargins left="0.7" right="0.7" top="0.75" bottom="0.75" header="0.3" footer="0.3"/>
  <pageSetup paperSize="9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7"/>
  <sheetViews>
    <sheetView tabSelected="1" view="pageBreakPreview" zoomScale="70" zoomScaleNormal="87" zoomScaleSheetLayoutView="70" workbookViewId="0">
      <selection sqref="A1:P1"/>
    </sheetView>
  </sheetViews>
  <sheetFormatPr defaultRowHeight="15"/>
  <cols>
    <col min="1" max="2" width="4.28515625" style="1" customWidth="1"/>
    <col min="3" max="3" width="29.140625" style="3" customWidth="1"/>
    <col min="4" max="4" width="7.140625" style="1" customWidth="1"/>
    <col min="5" max="5" width="17.28515625" style="1" customWidth="1"/>
    <col min="6" max="6" width="5.85546875" style="3" customWidth="1"/>
    <col min="7" max="8" width="14.42578125" style="1" bestFit="1" customWidth="1"/>
    <col min="9" max="9" width="10.7109375" style="2" bestFit="1" customWidth="1"/>
    <col min="10" max="12" width="14.42578125" style="1" bestFit="1" customWidth="1"/>
    <col min="13" max="13" width="10.7109375" style="1" bestFit="1" customWidth="1"/>
    <col min="14" max="14" width="14.42578125" style="1" bestFit="1" customWidth="1"/>
    <col min="15" max="15" width="11.5703125" style="39" bestFit="1" customWidth="1"/>
    <col min="16" max="18" width="13.85546875" style="1" bestFit="1" customWidth="1"/>
    <col min="19" max="20" width="13.85546875" style="101" bestFit="1" customWidth="1"/>
    <col min="21" max="21" width="13.85546875" style="1" bestFit="1" customWidth="1"/>
    <col min="22" max="22" width="11.5703125" style="1" bestFit="1" customWidth="1"/>
    <col min="23" max="16384" width="9.140625" style="3"/>
  </cols>
  <sheetData>
    <row r="1" spans="1:29" ht="27" customHeight="1">
      <c r="A1" s="144" t="s">
        <v>593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</row>
    <row r="2" spans="1:29" ht="23.25">
      <c r="A2" s="144" t="s">
        <v>592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44"/>
    </row>
    <row r="3" spans="1:29" ht="23.25">
      <c r="A3" s="45"/>
      <c r="B3" s="45"/>
      <c r="C3" s="46"/>
      <c r="D3" s="44"/>
      <c r="E3" s="45"/>
      <c r="F3" s="47"/>
      <c r="G3" s="44"/>
      <c r="H3" s="44"/>
      <c r="I3" s="48"/>
      <c r="J3" s="44"/>
      <c r="K3" s="44"/>
      <c r="L3" s="44"/>
      <c r="M3" s="44"/>
      <c r="N3" s="44"/>
      <c r="O3" s="49"/>
      <c r="P3" s="44"/>
    </row>
    <row r="4" spans="1:29" ht="22.5">
      <c r="A4" s="144" t="s">
        <v>1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</row>
    <row r="5" spans="1:29" ht="15.75" thickBot="1"/>
    <row r="6" spans="1:29" ht="15.75" customHeight="1">
      <c r="A6" s="146" t="s">
        <v>0</v>
      </c>
      <c r="B6" s="147"/>
      <c r="C6" s="146" t="s">
        <v>128</v>
      </c>
      <c r="D6" s="146" t="s">
        <v>127</v>
      </c>
      <c r="E6" s="145" t="s">
        <v>63</v>
      </c>
      <c r="F6" s="145" t="s">
        <v>2</v>
      </c>
      <c r="G6" s="91">
        <v>41748</v>
      </c>
      <c r="H6" s="91">
        <v>41753</v>
      </c>
      <c r="I6" s="92">
        <v>41762</v>
      </c>
      <c r="J6" s="95">
        <v>41768</v>
      </c>
      <c r="K6" s="96">
        <v>41769</v>
      </c>
      <c r="L6" s="97">
        <v>41770</v>
      </c>
      <c r="M6" s="93">
        <v>41781</v>
      </c>
      <c r="N6" s="91">
        <v>41788</v>
      </c>
      <c r="O6" s="91">
        <v>41793</v>
      </c>
      <c r="P6" s="91">
        <v>41821</v>
      </c>
      <c r="Q6" s="91">
        <v>41838</v>
      </c>
      <c r="R6" s="106">
        <v>41885</v>
      </c>
      <c r="S6" s="109">
        <v>41895</v>
      </c>
      <c r="T6" s="110">
        <v>41896</v>
      </c>
      <c r="U6" s="135">
        <v>41908</v>
      </c>
      <c r="V6" s="91">
        <v>41927</v>
      </c>
      <c r="W6" s="151" t="s">
        <v>585</v>
      </c>
      <c r="X6" s="150" t="s">
        <v>586</v>
      </c>
      <c r="Y6" s="150" t="s">
        <v>587</v>
      </c>
      <c r="Z6" s="150" t="s">
        <v>591</v>
      </c>
      <c r="AA6" s="150" t="s">
        <v>588</v>
      </c>
      <c r="AB6" s="150" t="s">
        <v>590</v>
      </c>
      <c r="AC6" s="150" t="s">
        <v>589</v>
      </c>
    </row>
    <row r="7" spans="1:29" ht="15.75" customHeight="1">
      <c r="A7" s="146"/>
      <c r="B7" s="148"/>
      <c r="C7" s="146"/>
      <c r="D7" s="146"/>
      <c r="E7" s="145"/>
      <c r="F7" s="145"/>
      <c r="G7" s="91" t="s">
        <v>70</v>
      </c>
      <c r="H7" s="4" t="s">
        <v>71</v>
      </c>
      <c r="I7" s="9" t="s">
        <v>71</v>
      </c>
      <c r="J7" s="11" t="s">
        <v>70</v>
      </c>
      <c r="K7" s="7" t="s">
        <v>71</v>
      </c>
      <c r="L7" s="98" t="s">
        <v>71</v>
      </c>
      <c r="M7" s="94" t="s">
        <v>71</v>
      </c>
      <c r="N7" s="7" t="s">
        <v>71</v>
      </c>
      <c r="O7" s="4" t="s">
        <v>376</v>
      </c>
      <c r="P7" s="4" t="s">
        <v>552</v>
      </c>
      <c r="Q7" s="4" t="s">
        <v>552</v>
      </c>
      <c r="R7" s="107" t="s">
        <v>560</v>
      </c>
      <c r="S7" s="103" t="s">
        <v>552</v>
      </c>
      <c r="T7" s="104" t="s">
        <v>560</v>
      </c>
      <c r="U7" s="123" t="s">
        <v>560</v>
      </c>
      <c r="V7" s="6" t="s">
        <v>560</v>
      </c>
      <c r="W7" s="151"/>
      <c r="X7" s="150"/>
      <c r="Y7" s="150"/>
      <c r="Z7" s="150"/>
      <c r="AA7" s="150"/>
      <c r="AB7" s="150"/>
      <c r="AC7" s="150"/>
    </row>
    <row r="8" spans="1:29" ht="15.75" customHeight="1">
      <c r="A8" s="146"/>
      <c r="B8" s="149"/>
      <c r="C8" s="146"/>
      <c r="D8" s="146"/>
      <c r="E8" s="145"/>
      <c r="F8" s="145"/>
      <c r="G8" s="91" t="s">
        <v>118</v>
      </c>
      <c r="H8" s="91" t="s">
        <v>118</v>
      </c>
      <c r="I8" s="9" t="s">
        <v>324</v>
      </c>
      <c r="J8" s="99" t="s">
        <v>118</v>
      </c>
      <c r="K8" s="91" t="s">
        <v>118</v>
      </c>
      <c r="L8" s="100" t="s">
        <v>118</v>
      </c>
      <c r="M8" s="94" t="s">
        <v>324</v>
      </c>
      <c r="N8" s="91" t="s">
        <v>118</v>
      </c>
      <c r="O8" s="4" t="s">
        <v>343</v>
      </c>
      <c r="P8" s="4" t="s">
        <v>553</v>
      </c>
      <c r="Q8" s="4" t="s">
        <v>553</v>
      </c>
      <c r="R8" s="107" t="s">
        <v>553</v>
      </c>
      <c r="S8" s="11" t="s">
        <v>553</v>
      </c>
      <c r="T8" s="10" t="s">
        <v>553</v>
      </c>
      <c r="U8" s="124" t="s">
        <v>553</v>
      </c>
      <c r="V8" s="4" t="s">
        <v>343</v>
      </c>
      <c r="W8" s="151"/>
      <c r="X8" s="150"/>
      <c r="Y8" s="150"/>
      <c r="Z8" s="150"/>
      <c r="AA8" s="150"/>
      <c r="AB8" s="150"/>
      <c r="AC8" s="150"/>
    </row>
    <row r="9" spans="1:29" ht="18.75">
      <c r="A9" s="4">
        <v>1</v>
      </c>
      <c r="B9" s="132"/>
      <c r="C9" s="5" t="s">
        <v>3</v>
      </c>
      <c r="D9" s="4">
        <v>1999</v>
      </c>
      <c r="E9" s="4" t="s">
        <v>64</v>
      </c>
      <c r="F9" s="26" t="s">
        <v>325</v>
      </c>
      <c r="G9" s="43">
        <v>100</v>
      </c>
      <c r="H9" s="43">
        <v>92</v>
      </c>
      <c r="I9" s="130">
        <v>82</v>
      </c>
      <c r="J9" s="129">
        <v>92</v>
      </c>
      <c r="K9" s="6">
        <v>76</v>
      </c>
      <c r="L9" s="126">
        <v>80</v>
      </c>
      <c r="M9" s="127">
        <v>82</v>
      </c>
      <c r="N9" s="6"/>
      <c r="O9" s="43">
        <v>92</v>
      </c>
      <c r="P9" s="43">
        <v>62</v>
      </c>
      <c r="Q9" s="6"/>
      <c r="R9" s="128">
        <v>80</v>
      </c>
      <c r="S9" s="129">
        <v>65</v>
      </c>
      <c r="T9" s="104">
        <v>52</v>
      </c>
      <c r="U9" s="131">
        <v>97</v>
      </c>
      <c r="V9" s="43">
        <v>100</v>
      </c>
      <c r="W9" s="138">
        <f>G9+H9+I9+J9+L9+M9+O9+P9+R9+S9+U9+V9</f>
        <v>1024</v>
      </c>
      <c r="X9" s="140">
        <v>1</v>
      </c>
      <c r="Y9" s="140"/>
      <c r="Z9" s="140">
        <v>1</v>
      </c>
      <c r="AA9" s="140"/>
      <c r="AB9" s="140"/>
      <c r="AC9" s="140"/>
    </row>
    <row r="10" spans="1:29" ht="18.75">
      <c r="A10" s="4">
        <v>2</v>
      </c>
      <c r="B10" s="133"/>
      <c r="C10" s="5" t="s">
        <v>74</v>
      </c>
      <c r="D10" s="4">
        <v>1972</v>
      </c>
      <c r="E10" s="4" t="s">
        <v>65</v>
      </c>
      <c r="F10" s="26" t="s">
        <v>325</v>
      </c>
      <c r="G10" s="6"/>
      <c r="H10" s="43">
        <v>80</v>
      </c>
      <c r="I10" s="130">
        <v>96</v>
      </c>
      <c r="J10" s="129">
        <v>80</v>
      </c>
      <c r="K10" s="6">
        <v>72</v>
      </c>
      <c r="L10" s="126">
        <v>85</v>
      </c>
      <c r="M10" s="127">
        <v>86</v>
      </c>
      <c r="N10" s="43">
        <v>88</v>
      </c>
      <c r="O10" s="43">
        <v>82</v>
      </c>
      <c r="P10" s="43">
        <v>98</v>
      </c>
      <c r="Q10" s="6"/>
      <c r="R10" s="128">
        <v>94</v>
      </c>
      <c r="S10" s="129">
        <v>100</v>
      </c>
      <c r="T10" s="104">
        <v>100</v>
      </c>
      <c r="U10" s="131">
        <v>100</v>
      </c>
      <c r="V10" s="4"/>
      <c r="W10" s="138">
        <f>H10+I10+J10+L10+M10+N10+O10+P10+R10+S10+U10</f>
        <v>989</v>
      </c>
      <c r="X10" s="140"/>
      <c r="Y10" s="140">
        <v>1</v>
      </c>
      <c r="Z10" s="140"/>
      <c r="AA10" s="140"/>
      <c r="AB10" s="140"/>
      <c r="AC10" s="140"/>
    </row>
    <row r="11" spans="1:29" ht="18.75">
      <c r="A11" s="4">
        <v>3</v>
      </c>
      <c r="B11" s="133"/>
      <c r="C11" s="5" t="s">
        <v>5</v>
      </c>
      <c r="D11" s="4">
        <v>1998</v>
      </c>
      <c r="E11" s="4" t="s">
        <v>65</v>
      </c>
      <c r="F11" s="26" t="s">
        <v>325</v>
      </c>
      <c r="G11" s="43">
        <v>96</v>
      </c>
      <c r="H11" s="6"/>
      <c r="I11" s="130">
        <v>74</v>
      </c>
      <c r="J11" s="103">
        <v>88</v>
      </c>
      <c r="K11" s="43">
        <v>88</v>
      </c>
      <c r="L11" s="126">
        <v>95</v>
      </c>
      <c r="M11" s="127">
        <v>98</v>
      </c>
      <c r="N11" s="43">
        <v>76</v>
      </c>
      <c r="O11" s="43">
        <v>98</v>
      </c>
      <c r="P11" s="43">
        <v>80</v>
      </c>
      <c r="Q11" s="6"/>
      <c r="R11" s="128">
        <v>92</v>
      </c>
      <c r="S11" s="103"/>
      <c r="T11" s="126">
        <v>82</v>
      </c>
      <c r="U11" s="123"/>
      <c r="V11" s="43">
        <v>84</v>
      </c>
      <c r="W11" s="138">
        <f>G11+I11+K11+L11+M11+N11+O11+P11+R11+T11+V11</f>
        <v>963</v>
      </c>
      <c r="X11" s="140">
        <v>2</v>
      </c>
      <c r="Y11" s="140"/>
      <c r="Z11" s="140"/>
      <c r="AA11" s="140"/>
      <c r="AB11" s="140"/>
      <c r="AC11" s="140"/>
    </row>
    <row r="12" spans="1:29" ht="18.75">
      <c r="A12" s="4">
        <v>4</v>
      </c>
      <c r="B12" s="4"/>
      <c r="C12" s="5" t="s">
        <v>75</v>
      </c>
      <c r="D12" s="4">
        <v>1998</v>
      </c>
      <c r="E12" s="4" t="s">
        <v>65</v>
      </c>
      <c r="F12" s="26" t="s">
        <v>325</v>
      </c>
      <c r="G12" s="6"/>
      <c r="H12" s="43">
        <v>68</v>
      </c>
      <c r="I12" s="130">
        <v>76</v>
      </c>
      <c r="J12" s="129">
        <v>88</v>
      </c>
      <c r="K12" s="6">
        <v>22</v>
      </c>
      <c r="L12" s="126">
        <v>64</v>
      </c>
      <c r="M12" s="127">
        <v>88</v>
      </c>
      <c r="N12" s="43">
        <v>82</v>
      </c>
      <c r="O12" s="43">
        <v>72</v>
      </c>
      <c r="P12" s="43">
        <v>86</v>
      </c>
      <c r="Q12" s="6"/>
      <c r="R12" s="128">
        <v>68</v>
      </c>
      <c r="S12" s="129">
        <v>60</v>
      </c>
      <c r="T12" s="104">
        <v>36</v>
      </c>
      <c r="U12" s="131">
        <v>79</v>
      </c>
      <c r="V12" s="43">
        <v>72</v>
      </c>
      <c r="W12" s="138">
        <f>H12+I12+J12+L12+M12+N12+O12+P12+R12+S12+U12+V12</f>
        <v>903</v>
      </c>
      <c r="X12" s="140"/>
      <c r="Y12" s="140">
        <v>2</v>
      </c>
      <c r="Z12" s="140"/>
      <c r="AA12" s="140"/>
      <c r="AB12" s="140"/>
      <c r="AC12" s="140"/>
    </row>
    <row r="13" spans="1:29" ht="18.75">
      <c r="A13" s="4">
        <v>5</v>
      </c>
      <c r="B13" s="133"/>
      <c r="C13" s="5" t="s">
        <v>24</v>
      </c>
      <c r="D13" s="4">
        <v>1998</v>
      </c>
      <c r="E13" s="4" t="s">
        <v>65</v>
      </c>
      <c r="F13" s="26" t="s">
        <v>325</v>
      </c>
      <c r="G13" s="43">
        <v>58</v>
      </c>
      <c r="H13" s="43">
        <v>88</v>
      </c>
      <c r="I13" s="130">
        <v>90</v>
      </c>
      <c r="J13" s="103">
        <v>70</v>
      </c>
      <c r="K13" s="43">
        <v>82</v>
      </c>
      <c r="L13" s="126">
        <v>88</v>
      </c>
      <c r="M13" s="127">
        <v>78</v>
      </c>
      <c r="N13" s="43">
        <v>85</v>
      </c>
      <c r="O13" s="43">
        <v>78</v>
      </c>
      <c r="P13" s="43">
        <v>66</v>
      </c>
      <c r="Q13" s="6"/>
      <c r="R13" s="128">
        <v>74</v>
      </c>
      <c r="S13" s="103">
        <v>28</v>
      </c>
      <c r="T13" s="126">
        <v>92</v>
      </c>
      <c r="U13" s="123"/>
      <c r="V13" s="4"/>
      <c r="W13" s="138">
        <f>G13+H13+I13+K13+L13+M13+N13+O13+P13+R13+T13</f>
        <v>879</v>
      </c>
      <c r="X13" s="140"/>
      <c r="Y13" s="140">
        <v>3</v>
      </c>
      <c r="Z13" s="140"/>
      <c r="AA13" s="140"/>
      <c r="AB13" s="140"/>
      <c r="AC13" s="140"/>
    </row>
    <row r="14" spans="1:29" ht="18.75">
      <c r="A14" s="4">
        <v>6</v>
      </c>
      <c r="B14" s="4"/>
      <c r="C14" s="5" t="s">
        <v>15</v>
      </c>
      <c r="D14" s="4">
        <v>1998</v>
      </c>
      <c r="E14" s="4" t="s">
        <v>64</v>
      </c>
      <c r="F14" s="26" t="s">
        <v>325</v>
      </c>
      <c r="G14" s="43">
        <v>76</v>
      </c>
      <c r="H14" s="43">
        <v>54</v>
      </c>
      <c r="I14" s="130">
        <v>62</v>
      </c>
      <c r="J14" s="129">
        <v>52</v>
      </c>
      <c r="K14" s="43">
        <v>64</v>
      </c>
      <c r="L14" s="104">
        <v>5</v>
      </c>
      <c r="M14" s="127">
        <v>62</v>
      </c>
      <c r="N14" s="6"/>
      <c r="O14" s="43">
        <v>86</v>
      </c>
      <c r="P14" s="43">
        <v>68</v>
      </c>
      <c r="Q14" s="43">
        <v>88</v>
      </c>
      <c r="R14" s="128">
        <v>76</v>
      </c>
      <c r="S14" s="103">
        <v>51</v>
      </c>
      <c r="T14" s="104">
        <v>46</v>
      </c>
      <c r="U14" s="131">
        <v>91</v>
      </c>
      <c r="V14" s="43">
        <v>94</v>
      </c>
      <c r="W14" s="138">
        <f>G14+H14+I14+J14+K14+M14+O14+P14+Q14+R14+U14+V14</f>
        <v>873</v>
      </c>
      <c r="X14" s="140">
        <v>3</v>
      </c>
      <c r="Y14" s="140"/>
      <c r="Z14" s="140"/>
      <c r="AA14" s="140"/>
      <c r="AB14" s="140"/>
      <c r="AC14" s="140"/>
    </row>
    <row r="15" spans="1:29" ht="18.75">
      <c r="A15" s="4">
        <v>7</v>
      </c>
      <c r="B15" s="132"/>
      <c r="C15" s="5" t="s">
        <v>37</v>
      </c>
      <c r="D15" s="4">
        <v>2000</v>
      </c>
      <c r="E15" s="4" t="s">
        <v>65</v>
      </c>
      <c r="F15" s="26" t="s">
        <v>325</v>
      </c>
      <c r="G15" s="43">
        <v>32</v>
      </c>
      <c r="H15" s="43">
        <v>62</v>
      </c>
      <c r="I15" s="130">
        <v>92</v>
      </c>
      <c r="J15" s="103">
        <v>73</v>
      </c>
      <c r="K15" s="43">
        <v>79</v>
      </c>
      <c r="L15" s="126">
        <v>92</v>
      </c>
      <c r="M15" s="105"/>
      <c r="N15" s="6"/>
      <c r="O15" s="43">
        <v>88</v>
      </c>
      <c r="P15" s="43">
        <v>76</v>
      </c>
      <c r="Q15" s="43">
        <v>100</v>
      </c>
      <c r="R15" s="128">
        <v>96</v>
      </c>
      <c r="S15" s="103">
        <v>65</v>
      </c>
      <c r="T15" s="126">
        <v>70</v>
      </c>
      <c r="U15" s="123"/>
      <c r="V15" s="43">
        <v>78</v>
      </c>
      <c r="W15" s="138">
        <f>G15+H15+I15+K15+L15+O15+P15+Q15+R15+T15+V15</f>
        <v>865</v>
      </c>
      <c r="X15" s="140"/>
      <c r="Y15" s="140"/>
      <c r="Z15" s="140">
        <v>2</v>
      </c>
      <c r="AA15" s="140"/>
      <c r="AB15" s="140"/>
      <c r="AC15" s="140"/>
    </row>
    <row r="16" spans="1:29" ht="18.75">
      <c r="A16" s="4">
        <v>8</v>
      </c>
      <c r="B16" s="4"/>
      <c r="C16" s="5" t="s">
        <v>13</v>
      </c>
      <c r="D16" s="4">
        <v>1987</v>
      </c>
      <c r="E16" s="4" t="s">
        <v>64</v>
      </c>
      <c r="F16" s="26" t="s">
        <v>325</v>
      </c>
      <c r="G16" s="43">
        <v>80</v>
      </c>
      <c r="H16" s="6"/>
      <c r="I16" s="130">
        <v>100</v>
      </c>
      <c r="J16" s="103">
        <v>92</v>
      </c>
      <c r="K16" s="43">
        <v>100</v>
      </c>
      <c r="L16" s="126">
        <v>100</v>
      </c>
      <c r="M16" s="127">
        <v>90</v>
      </c>
      <c r="N16" s="43">
        <v>100</v>
      </c>
      <c r="O16" s="6"/>
      <c r="P16" s="43">
        <v>96</v>
      </c>
      <c r="Q16" s="6"/>
      <c r="R16" s="128">
        <v>26</v>
      </c>
      <c r="S16" s="103">
        <v>89</v>
      </c>
      <c r="T16" s="126">
        <v>91</v>
      </c>
      <c r="U16" s="123"/>
      <c r="V16" s="43">
        <v>64</v>
      </c>
      <c r="W16" s="138">
        <f>G16+I16+K16+L16+M16+N16+P16+R16+T16+V16</f>
        <v>847</v>
      </c>
      <c r="X16" s="140"/>
      <c r="Y16" s="140"/>
      <c r="Z16" s="140"/>
      <c r="AA16" s="140"/>
      <c r="AB16" s="140"/>
      <c r="AC16" s="140"/>
    </row>
    <row r="17" spans="1:29" ht="18.75">
      <c r="A17" s="4">
        <v>9</v>
      </c>
      <c r="B17" s="4"/>
      <c r="C17" s="5" t="s">
        <v>6</v>
      </c>
      <c r="D17" s="4">
        <v>1989</v>
      </c>
      <c r="E17" s="4" t="s">
        <v>64</v>
      </c>
      <c r="F17" s="26" t="s">
        <v>325</v>
      </c>
      <c r="G17" s="43">
        <v>96</v>
      </c>
      <c r="H17" s="43">
        <v>90</v>
      </c>
      <c r="I17" s="130">
        <v>84</v>
      </c>
      <c r="J17" s="103"/>
      <c r="K17" s="6"/>
      <c r="L17" s="104"/>
      <c r="M17" s="127">
        <v>84</v>
      </c>
      <c r="N17" s="43">
        <v>91</v>
      </c>
      <c r="O17" s="43">
        <v>94</v>
      </c>
      <c r="P17" s="43">
        <v>70</v>
      </c>
      <c r="Q17" s="6"/>
      <c r="R17" s="128">
        <v>86</v>
      </c>
      <c r="S17" s="103"/>
      <c r="T17" s="104"/>
      <c r="U17" s="131">
        <v>31</v>
      </c>
      <c r="V17" s="43">
        <v>92</v>
      </c>
      <c r="W17" s="138">
        <f>G17+H17+I17+M17+N17+O17+P17+R17+U17+V17</f>
        <v>818</v>
      </c>
      <c r="X17" s="140"/>
      <c r="Y17" s="140"/>
      <c r="Z17" s="140"/>
      <c r="AA17" s="140"/>
      <c r="AB17" s="140"/>
      <c r="AC17" s="140"/>
    </row>
    <row r="18" spans="1:29" ht="18.75">
      <c r="A18" s="4">
        <v>10</v>
      </c>
      <c r="B18" s="4"/>
      <c r="C18" s="5" t="s">
        <v>8</v>
      </c>
      <c r="D18" s="4">
        <v>1995</v>
      </c>
      <c r="E18" s="4" t="s">
        <v>65</v>
      </c>
      <c r="F18" s="26" t="s">
        <v>325</v>
      </c>
      <c r="G18" s="43">
        <v>90</v>
      </c>
      <c r="H18" s="43">
        <v>82</v>
      </c>
      <c r="I18" s="130">
        <v>80</v>
      </c>
      <c r="J18" s="129">
        <v>88</v>
      </c>
      <c r="K18" s="43">
        <v>86</v>
      </c>
      <c r="L18" s="104">
        <v>76</v>
      </c>
      <c r="M18" s="127">
        <v>92</v>
      </c>
      <c r="N18" s="6"/>
      <c r="O18" s="43">
        <v>90</v>
      </c>
      <c r="P18" s="43">
        <v>88</v>
      </c>
      <c r="Q18" s="6"/>
      <c r="R18" s="108"/>
      <c r="S18" s="103">
        <v>28</v>
      </c>
      <c r="T18" s="126">
        <v>40</v>
      </c>
      <c r="U18" s="123"/>
      <c r="V18" s="43">
        <v>74</v>
      </c>
      <c r="W18" s="138">
        <f>G18+H18+I18+J18+K18+M18+O18+P18+T18+V18</f>
        <v>810</v>
      </c>
      <c r="X18" s="140"/>
      <c r="Y18" s="140"/>
      <c r="Z18" s="140"/>
      <c r="AA18" s="140"/>
      <c r="AB18" s="140"/>
      <c r="AC18" s="140"/>
    </row>
    <row r="19" spans="1:29" ht="18.75">
      <c r="A19" s="4">
        <v>11</v>
      </c>
      <c r="B19" s="4"/>
      <c r="C19" s="5" t="s">
        <v>4</v>
      </c>
      <c r="D19" s="4">
        <v>1978</v>
      </c>
      <c r="E19" s="4" t="s">
        <v>67</v>
      </c>
      <c r="F19" s="26" t="s">
        <v>325</v>
      </c>
      <c r="G19" s="43">
        <v>98</v>
      </c>
      <c r="H19" s="43">
        <v>78</v>
      </c>
      <c r="I19" s="102"/>
      <c r="J19" s="103">
        <v>54</v>
      </c>
      <c r="K19" s="43">
        <v>72</v>
      </c>
      <c r="L19" s="126">
        <v>79</v>
      </c>
      <c r="M19" s="127">
        <v>94</v>
      </c>
      <c r="N19" s="6"/>
      <c r="O19" s="6"/>
      <c r="P19" s="43">
        <v>92</v>
      </c>
      <c r="Q19" s="43">
        <v>96</v>
      </c>
      <c r="R19" s="128">
        <v>100</v>
      </c>
      <c r="S19" s="103">
        <v>80</v>
      </c>
      <c r="T19" s="126">
        <v>100</v>
      </c>
      <c r="U19" s="123"/>
      <c r="V19" s="4"/>
      <c r="W19" s="138">
        <f>G19+H19+K19+L19+M19+P19+Q19+R19+T19</f>
        <v>809</v>
      </c>
      <c r="X19" s="140"/>
      <c r="Y19" s="140"/>
      <c r="Z19" s="140"/>
      <c r="AA19" s="140"/>
      <c r="AB19" s="140"/>
      <c r="AC19" s="140"/>
    </row>
    <row r="20" spans="1:29" ht="18.75">
      <c r="A20" s="4">
        <v>12</v>
      </c>
      <c r="B20" s="132"/>
      <c r="C20" s="5" t="s">
        <v>7</v>
      </c>
      <c r="D20" s="4">
        <v>1999</v>
      </c>
      <c r="E20" s="4" t="s">
        <v>65</v>
      </c>
      <c r="F20" s="26" t="s">
        <v>325</v>
      </c>
      <c r="G20" s="43">
        <v>92</v>
      </c>
      <c r="H20" s="43">
        <v>60</v>
      </c>
      <c r="I20" s="130">
        <v>88</v>
      </c>
      <c r="J20" s="103">
        <v>72</v>
      </c>
      <c r="K20" s="43">
        <v>80</v>
      </c>
      <c r="L20" s="126">
        <v>85</v>
      </c>
      <c r="M20" s="127">
        <v>64</v>
      </c>
      <c r="N20" s="43">
        <v>70</v>
      </c>
      <c r="O20" s="43">
        <v>96</v>
      </c>
      <c r="P20" s="6"/>
      <c r="Q20" s="6"/>
      <c r="R20" s="108"/>
      <c r="S20" s="103">
        <v>16</v>
      </c>
      <c r="T20" s="126">
        <v>76</v>
      </c>
      <c r="U20" s="131">
        <v>49</v>
      </c>
      <c r="V20" s="43">
        <v>46</v>
      </c>
      <c r="W20" s="138">
        <f>G20+H20+I20+K20+L20+M20+N20+O20+T20+U20+V20</f>
        <v>806</v>
      </c>
      <c r="X20" s="140"/>
      <c r="Y20" s="140"/>
      <c r="Z20" s="140">
        <v>3</v>
      </c>
      <c r="AA20" s="140"/>
      <c r="AB20" s="140"/>
      <c r="AC20" s="140"/>
    </row>
    <row r="21" spans="1:29" ht="18.75">
      <c r="A21" s="4">
        <v>13</v>
      </c>
      <c r="B21" s="4"/>
      <c r="C21" s="5" t="s">
        <v>42</v>
      </c>
      <c r="D21" s="4">
        <v>2000</v>
      </c>
      <c r="E21" s="4" t="s">
        <v>64</v>
      </c>
      <c r="F21" s="26" t="s">
        <v>325</v>
      </c>
      <c r="G21" s="43">
        <v>20</v>
      </c>
      <c r="H21" s="43">
        <v>84</v>
      </c>
      <c r="I21" s="130">
        <v>68</v>
      </c>
      <c r="J21" s="103">
        <v>40</v>
      </c>
      <c r="K21" s="43">
        <v>76</v>
      </c>
      <c r="L21" s="126">
        <v>80</v>
      </c>
      <c r="M21" s="127">
        <v>36</v>
      </c>
      <c r="N21" s="6"/>
      <c r="O21" s="43">
        <v>84</v>
      </c>
      <c r="P21" s="6"/>
      <c r="Q21" s="6"/>
      <c r="R21" s="128">
        <v>70</v>
      </c>
      <c r="S21" s="103"/>
      <c r="T21" s="126">
        <v>100</v>
      </c>
      <c r="U21" s="131">
        <v>64</v>
      </c>
      <c r="V21" s="43">
        <v>80</v>
      </c>
      <c r="W21" s="138">
        <f>G21+H21+I21+K21+L21+M21+O21+R21+T21+U21+V21</f>
        <v>762</v>
      </c>
      <c r="X21" s="140"/>
      <c r="Y21" s="140"/>
      <c r="Z21" s="140"/>
      <c r="AA21" s="140"/>
      <c r="AB21" s="140"/>
      <c r="AC21" s="140"/>
    </row>
    <row r="22" spans="1:29" ht="18.75">
      <c r="A22" s="4">
        <v>14</v>
      </c>
      <c r="B22" s="4"/>
      <c r="C22" s="5" t="s">
        <v>14</v>
      </c>
      <c r="D22" s="4">
        <v>1997</v>
      </c>
      <c r="E22" s="4" t="s">
        <v>64</v>
      </c>
      <c r="F22" s="26" t="s">
        <v>325</v>
      </c>
      <c r="G22" s="43">
        <v>78</v>
      </c>
      <c r="H22" s="43">
        <v>76</v>
      </c>
      <c r="I22" s="130">
        <v>70</v>
      </c>
      <c r="J22" s="129">
        <v>28</v>
      </c>
      <c r="K22" s="43">
        <v>26</v>
      </c>
      <c r="L22" s="104"/>
      <c r="M22" s="127">
        <v>80</v>
      </c>
      <c r="N22" s="43">
        <v>67</v>
      </c>
      <c r="O22" s="43">
        <v>80</v>
      </c>
      <c r="P22" s="43">
        <v>78</v>
      </c>
      <c r="Q22" s="6"/>
      <c r="R22" s="128">
        <v>78</v>
      </c>
      <c r="S22" s="103">
        <v>16</v>
      </c>
      <c r="T22" s="126">
        <v>30</v>
      </c>
      <c r="U22" s="131">
        <v>70</v>
      </c>
      <c r="V22" s="4"/>
      <c r="W22" s="138">
        <f>G22+H22+I22+J22+K22+M22+N22+O22+P22+R22+T22+U22</f>
        <v>761</v>
      </c>
      <c r="X22" s="140"/>
      <c r="Y22" s="140"/>
      <c r="Z22" s="140"/>
      <c r="AA22" s="140"/>
      <c r="AB22" s="140"/>
      <c r="AC22" s="140"/>
    </row>
    <row r="23" spans="1:29" ht="18.75">
      <c r="A23" s="4">
        <v>15</v>
      </c>
      <c r="B23" s="4"/>
      <c r="C23" s="5" t="s">
        <v>22</v>
      </c>
      <c r="D23" s="4">
        <v>1994</v>
      </c>
      <c r="E23" s="4" t="s">
        <v>64</v>
      </c>
      <c r="F23" s="26" t="s">
        <v>325</v>
      </c>
      <c r="G23" s="43">
        <v>62</v>
      </c>
      <c r="H23" s="43">
        <v>94</v>
      </c>
      <c r="I23" s="102"/>
      <c r="J23" s="129">
        <v>52</v>
      </c>
      <c r="K23" s="6">
        <v>20</v>
      </c>
      <c r="L23" s="126">
        <v>50</v>
      </c>
      <c r="M23" s="127">
        <v>70</v>
      </c>
      <c r="N23" s="43">
        <v>64</v>
      </c>
      <c r="O23" s="43">
        <v>60</v>
      </c>
      <c r="P23" s="43">
        <v>64</v>
      </c>
      <c r="Q23" s="6"/>
      <c r="R23" s="128">
        <v>62</v>
      </c>
      <c r="S23" s="129">
        <v>12</v>
      </c>
      <c r="T23" s="104">
        <v>10</v>
      </c>
      <c r="U23" s="131">
        <v>82</v>
      </c>
      <c r="V23" s="43">
        <v>82</v>
      </c>
      <c r="W23" s="138">
        <f>G23+H23+J23+L23+M23+N23+O23+P23+R23+S23+U23+V23</f>
        <v>754</v>
      </c>
      <c r="X23" s="140"/>
      <c r="Y23" s="140"/>
      <c r="Z23" s="140"/>
      <c r="AA23" s="140"/>
      <c r="AB23" s="140"/>
      <c r="AC23" s="140"/>
    </row>
    <row r="24" spans="1:29" ht="18.75">
      <c r="A24" s="4">
        <v>16</v>
      </c>
      <c r="B24" s="4"/>
      <c r="C24" s="5" t="s">
        <v>9</v>
      </c>
      <c r="D24" s="4">
        <v>1995</v>
      </c>
      <c r="E24" s="4" t="s">
        <v>66</v>
      </c>
      <c r="F24" s="26" t="s">
        <v>325</v>
      </c>
      <c r="G24" s="43">
        <v>88</v>
      </c>
      <c r="H24" s="43">
        <v>98</v>
      </c>
      <c r="I24" s="102"/>
      <c r="J24" s="129">
        <v>76</v>
      </c>
      <c r="K24" s="6">
        <v>60</v>
      </c>
      <c r="L24" s="126">
        <v>90</v>
      </c>
      <c r="M24" s="105"/>
      <c r="N24" s="43">
        <v>46</v>
      </c>
      <c r="O24" s="6"/>
      <c r="P24" s="43">
        <v>72</v>
      </c>
      <c r="Q24" s="6"/>
      <c r="R24" s="128">
        <v>88</v>
      </c>
      <c r="S24" s="103">
        <v>34</v>
      </c>
      <c r="T24" s="126">
        <v>55</v>
      </c>
      <c r="U24" s="131">
        <v>40</v>
      </c>
      <c r="V24" s="43">
        <v>90</v>
      </c>
      <c r="W24" s="138">
        <f>G24+H24+J24+L24+N24+P24+R24+T24+U24+V24</f>
        <v>743</v>
      </c>
      <c r="X24" s="140"/>
      <c r="Y24" s="140"/>
      <c r="Z24" s="140"/>
      <c r="AA24" s="140"/>
      <c r="AB24" s="140"/>
      <c r="AC24" s="140"/>
    </row>
    <row r="25" spans="1:29" ht="18.75">
      <c r="A25" s="4">
        <v>17</v>
      </c>
      <c r="B25" s="4"/>
      <c r="C25" s="5" t="s">
        <v>20</v>
      </c>
      <c r="D25" s="4">
        <v>1999</v>
      </c>
      <c r="E25" s="4" t="s">
        <v>66</v>
      </c>
      <c r="F25" s="26" t="s">
        <v>325</v>
      </c>
      <c r="G25" s="43">
        <v>66</v>
      </c>
      <c r="H25" s="43">
        <v>72</v>
      </c>
      <c r="I25" s="130">
        <v>72</v>
      </c>
      <c r="J25" s="129">
        <v>52</v>
      </c>
      <c r="K25" s="6">
        <v>28</v>
      </c>
      <c r="L25" s="104">
        <v>28</v>
      </c>
      <c r="M25" s="127">
        <v>66</v>
      </c>
      <c r="N25" s="43">
        <v>49</v>
      </c>
      <c r="O25" s="43">
        <v>64</v>
      </c>
      <c r="P25" s="43">
        <v>60</v>
      </c>
      <c r="Q25" s="43">
        <v>52</v>
      </c>
      <c r="R25" s="128">
        <v>50</v>
      </c>
      <c r="S25" s="103">
        <v>20</v>
      </c>
      <c r="T25" s="104">
        <v>12</v>
      </c>
      <c r="U25" s="131">
        <v>88</v>
      </c>
      <c r="V25" s="43">
        <v>42</v>
      </c>
      <c r="W25" s="138">
        <f>G25+H25+I25+J25+M25+N25+O25+P25+Q25+R25+U25+V25</f>
        <v>733</v>
      </c>
      <c r="X25" s="140"/>
      <c r="Y25" s="140"/>
      <c r="Z25" s="140"/>
      <c r="AA25" s="140">
        <v>1</v>
      </c>
      <c r="AB25" s="140"/>
      <c r="AC25" s="140"/>
    </row>
    <row r="26" spans="1:29" ht="18.75">
      <c r="A26" s="4">
        <v>18</v>
      </c>
      <c r="B26" s="4"/>
      <c r="C26" s="8" t="s">
        <v>93</v>
      </c>
      <c r="D26" s="4">
        <v>2001</v>
      </c>
      <c r="E26" s="4" t="s">
        <v>64</v>
      </c>
      <c r="F26" s="26" t="s">
        <v>325</v>
      </c>
      <c r="G26" s="6"/>
      <c r="H26" s="6"/>
      <c r="I26" s="130">
        <v>44</v>
      </c>
      <c r="J26" s="129">
        <v>93</v>
      </c>
      <c r="K26" s="43">
        <v>70</v>
      </c>
      <c r="L26" s="104">
        <v>52</v>
      </c>
      <c r="M26" s="127">
        <v>72</v>
      </c>
      <c r="N26" s="43">
        <v>61</v>
      </c>
      <c r="O26" s="43">
        <v>74</v>
      </c>
      <c r="P26" s="43">
        <v>50</v>
      </c>
      <c r="Q26" s="6"/>
      <c r="R26" s="128">
        <v>36</v>
      </c>
      <c r="S26" s="103">
        <v>20</v>
      </c>
      <c r="T26" s="126">
        <v>89</v>
      </c>
      <c r="U26" s="131">
        <v>46</v>
      </c>
      <c r="V26" s="43">
        <v>50</v>
      </c>
      <c r="W26" s="138">
        <f>I26+J26+K26+M26+N26+O26+P26+R26+T26+U26+V26</f>
        <v>685</v>
      </c>
      <c r="X26" s="140"/>
      <c r="Y26" s="140"/>
      <c r="Z26" s="140"/>
      <c r="AA26" s="140">
        <v>2</v>
      </c>
      <c r="AB26" s="140"/>
      <c r="AC26" s="140"/>
    </row>
    <row r="27" spans="1:29" ht="18.75">
      <c r="A27" s="4">
        <v>19</v>
      </c>
      <c r="B27" s="4"/>
      <c r="C27" s="5" t="s">
        <v>25</v>
      </c>
      <c r="D27" s="4">
        <v>2002</v>
      </c>
      <c r="E27" s="4" t="s">
        <v>66</v>
      </c>
      <c r="F27" s="26" t="s">
        <v>325</v>
      </c>
      <c r="G27" s="43">
        <v>56</v>
      </c>
      <c r="H27" s="43">
        <v>44</v>
      </c>
      <c r="I27" s="102"/>
      <c r="J27" s="129">
        <v>79</v>
      </c>
      <c r="K27" s="43">
        <v>79</v>
      </c>
      <c r="L27" s="104">
        <v>72</v>
      </c>
      <c r="M27" s="127">
        <v>44</v>
      </c>
      <c r="N27" s="6">
        <v>13</v>
      </c>
      <c r="O27" s="43">
        <v>48</v>
      </c>
      <c r="P27" s="43">
        <v>46</v>
      </c>
      <c r="Q27" s="43">
        <v>44</v>
      </c>
      <c r="R27" s="128">
        <v>34</v>
      </c>
      <c r="S27" s="129">
        <v>88</v>
      </c>
      <c r="T27" s="104">
        <v>50</v>
      </c>
      <c r="U27" s="131">
        <v>67</v>
      </c>
      <c r="V27" s="43">
        <v>54</v>
      </c>
      <c r="W27" s="138">
        <f>G27+H27+J27+K27+M27+O27+P27+Q27+R27+S27+U27+V27</f>
        <v>683</v>
      </c>
      <c r="X27" s="140"/>
      <c r="Y27" s="140"/>
      <c r="Z27" s="140"/>
      <c r="AA27" s="140">
        <v>3</v>
      </c>
      <c r="AB27" s="140">
        <v>1</v>
      </c>
      <c r="AC27" s="140"/>
    </row>
    <row r="28" spans="1:29" ht="18.75">
      <c r="A28" s="4">
        <v>20</v>
      </c>
      <c r="B28" s="4"/>
      <c r="C28" s="5" t="s">
        <v>54</v>
      </c>
      <c r="D28" s="4">
        <v>2002</v>
      </c>
      <c r="E28" s="4" t="s">
        <v>66</v>
      </c>
      <c r="F28" s="5"/>
      <c r="G28" s="6">
        <v>5</v>
      </c>
      <c r="H28" s="43">
        <v>38</v>
      </c>
      <c r="I28" s="130">
        <v>40</v>
      </c>
      <c r="J28" s="129">
        <v>93</v>
      </c>
      <c r="K28" s="43">
        <v>93</v>
      </c>
      <c r="L28" s="104">
        <v>86</v>
      </c>
      <c r="M28" s="127">
        <v>40</v>
      </c>
      <c r="N28" s="6">
        <v>16</v>
      </c>
      <c r="O28" s="43">
        <v>34</v>
      </c>
      <c r="P28" s="43">
        <v>36</v>
      </c>
      <c r="Q28" s="43">
        <v>56</v>
      </c>
      <c r="R28" s="128">
        <v>42</v>
      </c>
      <c r="S28" s="103">
        <v>46</v>
      </c>
      <c r="T28" s="126">
        <v>100</v>
      </c>
      <c r="U28" s="131">
        <v>43</v>
      </c>
      <c r="V28" s="43">
        <v>60</v>
      </c>
      <c r="W28" s="138">
        <f>H28+I28+J28+K28+M28+O28+P28+Q28+R28+T28+U28+V28</f>
        <v>675</v>
      </c>
      <c r="X28" s="140"/>
      <c r="Y28" s="140"/>
      <c r="Z28" s="140"/>
      <c r="AA28" s="140"/>
      <c r="AB28" s="140">
        <v>2</v>
      </c>
      <c r="AC28" s="140"/>
    </row>
    <row r="29" spans="1:29" ht="18.75">
      <c r="A29" s="4">
        <v>21</v>
      </c>
      <c r="B29" s="4"/>
      <c r="C29" s="5" t="s">
        <v>38</v>
      </c>
      <c r="D29" s="4">
        <v>1960</v>
      </c>
      <c r="E29" s="4" t="s">
        <v>65</v>
      </c>
      <c r="F29" s="26" t="s">
        <v>325</v>
      </c>
      <c r="G29" s="43">
        <v>30</v>
      </c>
      <c r="H29" s="43">
        <v>52</v>
      </c>
      <c r="I29" s="130">
        <v>78</v>
      </c>
      <c r="J29" s="103"/>
      <c r="K29" s="6"/>
      <c r="L29" s="104"/>
      <c r="M29" s="127">
        <v>52</v>
      </c>
      <c r="N29" s="43">
        <v>97</v>
      </c>
      <c r="O29" s="6"/>
      <c r="P29" s="43">
        <v>82</v>
      </c>
      <c r="Q29" s="43">
        <v>76</v>
      </c>
      <c r="R29" s="128">
        <v>46</v>
      </c>
      <c r="S29" s="129">
        <v>72</v>
      </c>
      <c r="T29" s="104">
        <v>60</v>
      </c>
      <c r="U29" s="123"/>
      <c r="V29" s="43">
        <v>48</v>
      </c>
      <c r="W29" s="138">
        <f>G29+H29+I29+M29+N29+P29+Q29+R29+S29+V29</f>
        <v>633</v>
      </c>
      <c r="X29" s="140"/>
      <c r="Y29" s="140"/>
      <c r="Z29" s="140"/>
      <c r="AA29" s="140"/>
      <c r="AB29" s="140"/>
      <c r="AC29" s="140"/>
    </row>
    <row r="30" spans="1:29" ht="18.75">
      <c r="A30" s="4">
        <v>22</v>
      </c>
      <c r="B30" s="4"/>
      <c r="C30" s="5" t="s">
        <v>32</v>
      </c>
      <c r="D30" s="4">
        <v>2003</v>
      </c>
      <c r="E30" s="4" t="s">
        <v>65</v>
      </c>
      <c r="F30" s="26" t="s">
        <v>325</v>
      </c>
      <c r="G30" s="43">
        <v>42</v>
      </c>
      <c r="H30" s="43">
        <v>66</v>
      </c>
      <c r="I30" s="130">
        <v>66</v>
      </c>
      <c r="J30" s="129">
        <v>82</v>
      </c>
      <c r="K30" s="6">
        <v>56</v>
      </c>
      <c r="L30" s="126">
        <v>95</v>
      </c>
      <c r="M30" s="127">
        <v>68</v>
      </c>
      <c r="N30" s="6"/>
      <c r="O30" s="43">
        <v>50</v>
      </c>
      <c r="P30" s="43">
        <v>16</v>
      </c>
      <c r="Q30" s="6"/>
      <c r="R30" s="128">
        <v>48</v>
      </c>
      <c r="S30" s="103">
        <v>64</v>
      </c>
      <c r="T30" s="126">
        <v>80</v>
      </c>
      <c r="U30" s="123"/>
      <c r="V30" s="4"/>
      <c r="W30" s="138">
        <f>G30+H30+I30+J30+L30+M30+O30+P30+R30+T30</f>
        <v>613</v>
      </c>
      <c r="X30" s="140"/>
      <c r="Y30" s="140"/>
      <c r="Z30" s="140"/>
      <c r="AA30" s="140"/>
      <c r="AB30" s="140"/>
      <c r="AC30" s="140">
        <v>1</v>
      </c>
    </row>
    <row r="31" spans="1:29" ht="18.75">
      <c r="A31" s="4">
        <v>23</v>
      </c>
      <c r="B31" s="4"/>
      <c r="C31" s="8" t="s">
        <v>92</v>
      </c>
      <c r="D31" s="4">
        <v>2003</v>
      </c>
      <c r="E31" s="4" t="s">
        <v>64</v>
      </c>
      <c r="F31" s="26" t="s">
        <v>325</v>
      </c>
      <c r="G31" s="6"/>
      <c r="H31" s="6"/>
      <c r="I31" s="130">
        <v>50</v>
      </c>
      <c r="J31" s="103">
        <v>58</v>
      </c>
      <c r="K31" s="43">
        <v>100</v>
      </c>
      <c r="L31" s="126">
        <v>58</v>
      </c>
      <c r="M31" s="127">
        <v>5</v>
      </c>
      <c r="N31" s="6"/>
      <c r="O31" s="43">
        <v>42</v>
      </c>
      <c r="P31" s="43">
        <v>42</v>
      </c>
      <c r="Q31" s="43">
        <v>16</v>
      </c>
      <c r="R31" s="128">
        <v>60</v>
      </c>
      <c r="S31" s="129">
        <v>82</v>
      </c>
      <c r="T31" s="104">
        <v>57</v>
      </c>
      <c r="U31" s="131">
        <v>85</v>
      </c>
      <c r="V31" s="43">
        <v>62</v>
      </c>
      <c r="W31" s="138">
        <f>I31+K31+L31+M31+O31+P31+Q31+R31+S31+U31+V31</f>
        <v>602</v>
      </c>
      <c r="X31" s="140"/>
      <c r="Y31" s="140"/>
      <c r="Z31" s="140"/>
      <c r="AA31" s="140"/>
      <c r="AB31" s="140">
        <v>3</v>
      </c>
      <c r="AC31" s="140"/>
    </row>
    <row r="32" spans="1:29" ht="18.75">
      <c r="A32" s="4">
        <v>24</v>
      </c>
      <c r="B32" s="4"/>
      <c r="C32" s="5" t="s">
        <v>39</v>
      </c>
      <c r="D32" s="4">
        <v>2000</v>
      </c>
      <c r="E32" s="4" t="s">
        <v>64</v>
      </c>
      <c r="F32" s="26" t="s">
        <v>325</v>
      </c>
      <c r="G32" s="43">
        <v>28</v>
      </c>
      <c r="H32" s="43">
        <v>56</v>
      </c>
      <c r="I32" s="102"/>
      <c r="J32" s="103"/>
      <c r="K32" s="43">
        <v>85</v>
      </c>
      <c r="L32" s="126">
        <v>72</v>
      </c>
      <c r="M32" s="127">
        <v>56</v>
      </c>
      <c r="N32" s="43">
        <v>43</v>
      </c>
      <c r="O32" s="43">
        <v>62</v>
      </c>
      <c r="P32" s="6"/>
      <c r="Q32" s="43">
        <v>32</v>
      </c>
      <c r="R32" s="108"/>
      <c r="S32" s="129">
        <v>79</v>
      </c>
      <c r="T32" s="104">
        <v>10</v>
      </c>
      <c r="U32" s="123"/>
      <c r="V32" s="43">
        <v>88</v>
      </c>
      <c r="W32" s="138">
        <f>G32+H32+K32+L32+M32+N32+O32+Q32+S32+V32</f>
        <v>601</v>
      </c>
      <c r="X32" s="140"/>
      <c r="Y32" s="140"/>
      <c r="Z32" s="140"/>
      <c r="AA32" s="140"/>
      <c r="AB32" s="140"/>
      <c r="AC32" s="140"/>
    </row>
    <row r="33" spans="1:29" ht="18.75">
      <c r="A33" s="4">
        <v>25</v>
      </c>
      <c r="B33" s="4"/>
      <c r="C33" s="5" t="s">
        <v>21</v>
      </c>
      <c r="D33" s="4">
        <v>1999</v>
      </c>
      <c r="E33" s="4" t="s">
        <v>66</v>
      </c>
      <c r="F33" s="5"/>
      <c r="G33" s="43">
        <v>64</v>
      </c>
      <c r="H33" s="43">
        <v>70</v>
      </c>
      <c r="I33" s="130">
        <v>42</v>
      </c>
      <c r="J33" s="129">
        <v>64</v>
      </c>
      <c r="K33" s="43">
        <v>40</v>
      </c>
      <c r="L33" s="104">
        <v>34</v>
      </c>
      <c r="M33" s="105"/>
      <c r="N33" s="6"/>
      <c r="O33" s="43">
        <v>68</v>
      </c>
      <c r="P33" s="43">
        <v>54</v>
      </c>
      <c r="Q33" s="6"/>
      <c r="R33" s="128">
        <v>56</v>
      </c>
      <c r="S33" s="129">
        <v>92</v>
      </c>
      <c r="T33" s="104">
        <v>76</v>
      </c>
      <c r="U33" s="123"/>
      <c r="V33" s="43">
        <v>40</v>
      </c>
      <c r="W33" s="138">
        <f>G33+H33+I33+J33+K33+O33+P33+R33+S33+V33</f>
        <v>590</v>
      </c>
      <c r="X33" s="140"/>
      <c r="Y33" s="140"/>
      <c r="Z33" s="140"/>
      <c r="AA33" s="140"/>
      <c r="AB33" s="140"/>
      <c r="AC33" s="140"/>
    </row>
    <row r="34" spans="1:29" ht="18.75">
      <c r="A34" s="4">
        <v>26</v>
      </c>
      <c r="B34" s="4"/>
      <c r="C34" s="5" t="s">
        <v>19</v>
      </c>
      <c r="D34" s="4">
        <v>2000</v>
      </c>
      <c r="E34" s="4" t="s">
        <v>64</v>
      </c>
      <c r="F34" s="26" t="s">
        <v>325</v>
      </c>
      <c r="G34" s="43">
        <v>68</v>
      </c>
      <c r="H34" s="43">
        <v>42</v>
      </c>
      <c r="I34" s="130">
        <v>46</v>
      </c>
      <c r="J34" s="103">
        <v>37</v>
      </c>
      <c r="K34" s="43">
        <v>76</v>
      </c>
      <c r="L34" s="126">
        <v>100</v>
      </c>
      <c r="M34" s="127">
        <v>50</v>
      </c>
      <c r="N34" s="43">
        <v>22</v>
      </c>
      <c r="O34" s="6"/>
      <c r="P34" s="6"/>
      <c r="Q34" s="6"/>
      <c r="R34" s="128">
        <v>66</v>
      </c>
      <c r="S34" s="129">
        <v>70</v>
      </c>
      <c r="T34" s="104">
        <v>67</v>
      </c>
      <c r="U34" s="131">
        <v>37</v>
      </c>
      <c r="V34" s="4"/>
      <c r="W34" s="138">
        <f>G34+H34+I34+K34+L34+M34+N34+R34+S34+U34</f>
        <v>577</v>
      </c>
      <c r="X34" s="140"/>
      <c r="Y34" s="140"/>
      <c r="Z34" s="140"/>
      <c r="AA34" s="140"/>
      <c r="AB34" s="140"/>
      <c r="AC34" s="140"/>
    </row>
    <row r="35" spans="1:29" ht="18.75">
      <c r="A35" s="4">
        <v>27</v>
      </c>
      <c r="B35" s="4"/>
      <c r="C35" s="5" t="s">
        <v>16</v>
      </c>
      <c r="D35" s="4">
        <v>1976</v>
      </c>
      <c r="E35" s="4" t="s">
        <v>67</v>
      </c>
      <c r="F35" s="5"/>
      <c r="G35" s="43">
        <v>74</v>
      </c>
      <c r="H35" s="43">
        <v>64</v>
      </c>
      <c r="I35" s="102"/>
      <c r="J35" s="129">
        <v>58</v>
      </c>
      <c r="K35" s="43">
        <v>54</v>
      </c>
      <c r="L35" s="104">
        <v>31</v>
      </c>
      <c r="M35" s="105"/>
      <c r="N35" s="43">
        <v>73</v>
      </c>
      <c r="O35" s="6"/>
      <c r="P35" s="43">
        <v>94</v>
      </c>
      <c r="Q35" s="6"/>
      <c r="R35" s="108"/>
      <c r="S35" s="129">
        <v>15</v>
      </c>
      <c r="T35" s="104">
        <v>15</v>
      </c>
      <c r="U35" s="131">
        <v>61</v>
      </c>
      <c r="V35" s="43">
        <v>70</v>
      </c>
      <c r="W35" s="138">
        <f>G35+H35+J35+K35+N35+P35+S35+U35+V35</f>
        <v>563</v>
      </c>
      <c r="X35" s="140"/>
      <c r="Y35" s="140"/>
      <c r="Z35" s="140"/>
      <c r="AA35" s="140"/>
      <c r="AB35" s="140"/>
      <c r="AC35" s="140"/>
    </row>
    <row r="36" spans="1:29" ht="18.75">
      <c r="A36" s="4">
        <v>28</v>
      </c>
      <c r="B36" s="4"/>
      <c r="C36" s="5" t="s">
        <v>11</v>
      </c>
      <c r="D36" s="4">
        <v>1979</v>
      </c>
      <c r="E36" s="4" t="s">
        <v>67</v>
      </c>
      <c r="F36" s="26" t="s">
        <v>325</v>
      </c>
      <c r="G36" s="43">
        <v>84</v>
      </c>
      <c r="H36" s="43">
        <v>74</v>
      </c>
      <c r="I36" s="102"/>
      <c r="J36" s="129">
        <v>80</v>
      </c>
      <c r="K36" s="43">
        <v>90</v>
      </c>
      <c r="L36" s="104">
        <v>61</v>
      </c>
      <c r="M36" s="127">
        <v>76</v>
      </c>
      <c r="N36" s="6"/>
      <c r="O36" s="6"/>
      <c r="P36" s="6"/>
      <c r="Q36" s="43">
        <v>92</v>
      </c>
      <c r="R36" s="108"/>
      <c r="S36" s="103">
        <v>49</v>
      </c>
      <c r="T36" s="126">
        <v>66</v>
      </c>
      <c r="U36" s="123"/>
      <c r="V36" s="4"/>
      <c r="W36" s="138">
        <f>G36+H36+J36+K36+M36+Q36+T36</f>
        <v>562</v>
      </c>
      <c r="X36" s="140"/>
      <c r="Y36" s="140"/>
      <c r="Z36" s="140"/>
      <c r="AA36" s="140"/>
      <c r="AB36" s="140"/>
      <c r="AC36" s="140"/>
    </row>
    <row r="37" spans="1:29" ht="18.75">
      <c r="A37" s="4">
        <v>29</v>
      </c>
      <c r="B37" s="4"/>
      <c r="C37" s="8" t="s">
        <v>123</v>
      </c>
      <c r="D37" s="4">
        <v>2002</v>
      </c>
      <c r="E37" s="4" t="s">
        <v>68</v>
      </c>
      <c r="F37" s="26" t="s">
        <v>325</v>
      </c>
      <c r="G37" s="6"/>
      <c r="H37" s="6"/>
      <c r="I37" s="102"/>
      <c r="J37" s="103"/>
      <c r="K37" s="43">
        <v>60</v>
      </c>
      <c r="L37" s="126">
        <v>15</v>
      </c>
      <c r="M37" s="105"/>
      <c r="N37" s="43">
        <v>55</v>
      </c>
      <c r="O37" s="43">
        <v>52</v>
      </c>
      <c r="P37" s="43">
        <v>40</v>
      </c>
      <c r="Q37" s="43">
        <v>80</v>
      </c>
      <c r="R37" s="128">
        <v>90</v>
      </c>
      <c r="S37" s="103">
        <v>76</v>
      </c>
      <c r="T37" s="126">
        <v>100</v>
      </c>
      <c r="U37" s="123"/>
      <c r="V37" s="43">
        <v>68</v>
      </c>
      <c r="W37" s="138">
        <f>K37+L37+N37+O37+P37+Q37+R37+T37+V37</f>
        <v>560</v>
      </c>
      <c r="X37" s="140"/>
      <c r="Y37" s="140"/>
      <c r="Z37" s="140"/>
      <c r="AA37" s="140"/>
      <c r="AB37" s="140"/>
      <c r="AC37" s="140">
        <v>2</v>
      </c>
    </row>
    <row r="38" spans="1:29" ht="18.75">
      <c r="A38" s="4">
        <v>30</v>
      </c>
      <c r="B38" s="4"/>
      <c r="C38" s="5" t="s">
        <v>30</v>
      </c>
      <c r="D38" s="4">
        <v>2002</v>
      </c>
      <c r="E38" s="4" t="s">
        <v>65</v>
      </c>
      <c r="F38" s="26" t="s">
        <v>325</v>
      </c>
      <c r="G38" s="43">
        <v>46</v>
      </c>
      <c r="H38" s="6"/>
      <c r="I38" s="102"/>
      <c r="J38" s="103">
        <v>76</v>
      </c>
      <c r="K38" s="43">
        <v>96</v>
      </c>
      <c r="L38" s="126">
        <v>100</v>
      </c>
      <c r="M38" s="127">
        <v>60</v>
      </c>
      <c r="N38" s="43">
        <v>58</v>
      </c>
      <c r="O38" s="43">
        <v>30</v>
      </c>
      <c r="P38" s="43">
        <v>58</v>
      </c>
      <c r="Q38" s="6"/>
      <c r="R38" s="108"/>
      <c r="S38" s="103">
        <v>72</v>
      </c>
      <c r="T38" s="126">
        <v>76</v>
      </c>
      <c r="U38" s="123"/>
      <c r="V38" s="4"/>
      <c r="W38" s="138">
        <f>G38+K38+L38+M38+N38+O38+P38+T38</f>
        <v>524</v>
      </c>
      <c r="X38" s="140"/>
      <c r="Y38" s="140"/>
      <c r="Z38" s="140"/>
      <c r="AA38" s="140"/>
      <c r="AB38" s="140"/>
      <c r="AC38" s="140">
        <v>3</v>
      </c>
    </row>
    <row r="39" spans="1:29" ht="18.75">
      <c r="A39" s="4">
        <v>31</v>
      </c>
      <c r="B39" s="4"/>
      <c r="C39" s="5" t="s">
        <v>28</v>
      </c>
      <c r="D39" s="4">
        <v>2002</v>
      </c>
      <c r="E39" s="4" t="s">
        <v>66</v>
      </c>
      <c r="F39" s="26" t="s">
        <v>325</v>
      </c>
      <c r="G39" s="43">
        <v>50</v>
      </c>
      <c r="H39" s="43">
        <v>40</v>
      </c>
      <c r="I39" s="102"/>
      <c r="J39" s="103"/>
      <c r="K39" s="6"/>
      <c r="L39" s="104"/>
      <c r="M39" s="127">
        <v>48</v>
      </c>
      <c r="N39" s="43">
        <v>19</v>
      </c>
      <c r="O39" s="43">
        <v>46</v>
      </c>
      <c r="P39" s="43">
        <v>38</v>
      </c>
      <c r="Q39" s="43">
        <v>40</v>
      </c>
      <c r="R39" s="128">
        <v>44</v>
      </c>
      <c r="S39" s="129">
        <v>100</v>
      </c>
      <c r="T39" s="104">
        <v>93</v>
      </c>
      <c r="U39" s="131">
        <v>34</v>
      </c>
      <c r="V39" s="43">
        <v>58</v>
      </c>
      <c r="W39" s="138">
        <f>G39+H39+M39+N39+O39+P39+Q39+R39+S39+U39+V39</f>
        <v>517</v>
      </c>
      <c r="X39" s="140"/>
      <c r="Y39" s="140"/>
      <c r="Z39" s="140"/>
      <c r="AA39" s="140"/>
      <c r="AB39" s="140"/>
      <c r="AC39" s="140"/>
    </row>
    <row r="40" spans="1:29" ht="18.75">
      <c r="A40" s="4">
        <v>32</v>
      </c>
      <c r="B40" s="4"/>
      <c r="C40" s="5" t="s">
        <v>40</v>
      </c>
      <c r="D40" s="4">
        <v>2003</v>
      </c>
      <c r="E40" s="4" t="s">
        <v>66</v>
      </c>
      <c r="F40" s="5"/>
      <c r="G40" s="43">
        <v>26</v>
      </c>
      <c r="H40" s="43">
        <v>30</v>
      </c>
      <c r="I40" s="102"/>
      <c r="J40" s="103"/>
      <c r="K40" s="43">
        <v>92</v>
      </c>
      <c r="L40" s="126">
        <v>70</v>
      </c>
      <c r="M40" s="105"/>
      <c r="N40" s="6"/>
      <c r="O40" s="43">
        <v>44</v>
      </c>
      <c r="P40" s="43">
        <v>52</v>
      </c>
      <c r="Q40" s="43">
        <v>72</v>
      </c>
      <c r="R40" s="128">
        <v>28</v>
      </c>
      <c r="S40" s="129">
        <v>88</v>
      </c>
      <c r="T40" s="104">
        <v>48</v>
      </c>
      <c r="U40" s="123"/>
      <c r="V40" s="4"/>
      <c r="W40" s="138">
        <f>G40+H40+K40+L40+O40+P40+Q40+R40+S40</f>
        <v>502</v>
      </c>
      <c r="X40" s="5"/>
      <c r="Y40" s="5"/>
      <c r="Z40" s="5"/>
      <c r="AA40" s="5"/>
      <c r="AB40" s="5"/>
      <c r="AC40" s="5"/>
    </row>
    <row r="41" spans="1:29" ht="18.75">
      <c r="A41" s="4">
        <v>33</v>
      </c>
      <c r="B41" s="4"/>
      <c r="C41" s="5" t="s">
        <v>23</v>
      </c>
      <c r="D41" s="4">
        <v>2000</v>
      </c>
      <c r="E41" s="4" t="s">
        <v>64</v>
      </c>
      <c r="F41" s="26" t="s">
        <v>325</v>
      </c>
      <c r="G41" s="43">
        <v>60</v>
      </c>
      <c r="H41" s="43">
        <v>96</v>
      </c>
      <c r="I41" s="102"/>
      <c r="J41" s="129">
        <v>85</v>
      </c>
      <c r="K41" s="43">
        <v>100</v>
      </c>
      <c r="L41" s="104">
        <v>44</v>
      </c>
      <c r="M41" s="127">
        <v>38</v>
      </c>
      <c r="N41" s="6"/>
      <c r="O41" s="6"/>
      <c r="P41" s="43">
        <v>34</v>
      </c>
      <c r="Q41" s="43">
        <v>84</v>
      </c>
      <c r="R41" s="108"/>
      <c r="S41" s="103"/>
      <c r="T41" s="104"/>
      <c r="U41" s="123"/>
      <c r="V41" s="4"/>
      <c r="W41" s="138">
        <f>G41+H41+J41+K41+M41+P41+Q41</f>
        <v>497</v>
      </c>
      <c r="X41" s="5"/>
      <c r="Y41" s="5"/>
      <c r="Z41" s="5"/>
      <c r="AA41" s="5"/>
      <c r="AB41" s="5"/>
      <c r="AC41" s="5"/>
    </row>
    <row r="42" spans="1:29" ht="18.75">
      <c r="A42" s="4">
        <v>34</v>
      </c>
      <c r="B42" s="4"/>
      <c r="C42" s="5" t="s">
        <v>31</v>
      </c>
      <c r="D42" s="4">
        <v>2001</v>
      </c>
      <c r="E42" s="4" t="s">
        <v>64</v>
      </c>
      <c r="F42" s="26" t="s">
        <v>325</v>
      </c>
      <c r="G42" s="43">
        <v>44</v>
      </c>
      <c r="H42" s="43">
        <v>50</v>
      </c>
      <c r="I42" s="130">
        <v>64</v>
      </c>
      <c r="J42" s="129">
        <v>34</v>
      </c>
      <c r="K42" s="43">
        <v>52</v>
      </c>
      <c r="L42" s="104">
        <v>8</v>
      </c>
      <c r="M42" s="127">
        <v>46</v>
      </c>
      <c r="N42" s="6"/>
      <c r="O42" s="6"/>
      <c r="P42" s="43">
        <v>56</v>
      </c>
      <c r="Q42" s="43">
        <v>20</v>
      </c>
      <c r="R42" s="108"/>
      <c r="S42" s="129">
        <v>51</v>
      </c>
      <c r="T42" s="104"/>
      <c r="U42" s="123"/>
      <c r="V42" s="43">
        <v>52</v>
      </c>
      <c r="W42" s="138">
        <f>G42+H42+I42+J42+K42+M42+P42+Q42+S42+V42</f>
        <v>469</v>
      </c>
      <c r="X42" s="5"/>
      <c r="Y42" s="5"/>
      <c r="Z42" s="5"/>
      <c r="AA42" s="5"/>
      <c r="AB42" s="5"/>
      <c r="AC42" s="5"/>
    </row>
    <row r="43" spans="1:29" ht="18.75">
      <c r="A43" s="4">
        <v>35</v>
      </c>
      <c r="B43" s="4"/>
      <c r="C43" s="5" t="s">
        <v>72</v>
      </c>
      <c r="D43" s="4">
        <v>1989</v>
      </c>
      <c r="E43" s="4" t="s">
        <v>67</v>
      </c>
      <c r="F43" s="26" t="s">
        <v>325</v>
      </c>
      <c r="G43" s="6"/>
      <c r="H43" s="43">
        <v>100</v>
      </c>
      <c r="I43" s="102"/>
      <c r="J43" s="103"/>
      <c r="K43" s="43">
        <v>98</v>
      </c>
      <c r="L43" s="126">
        <v>73</v>
      </c>
      <c r="M43" s="127">
        <v>96</v>
      </c>
      <c r="N43" s="6"/>
      <c r="O43" s="6"/>
      <c r="P43" s="43">
        <v>100</v>
      </c>
      <c r="Q43" s="6"/>
      <c r="R43" s="108"/>
      <c r="S43" s="103"/>
      <c r="T43" s="104"/>
      <c r="U43" s="123"/>
      <c r="V43" s="6"/>
      <c r="W43" s="138">
        <f>SUM(H43:V43)</f>
        <v>467</v>
      </c>
      <c r="X43" s="5"/>
      <c r="Y43" s="5"/>
      <c r="Z43" s="5"/>
      <c r="AA43" s="5"/>
      <c r="AB43" s="5"/>
      <c r="AC43" s="5"/>
    </row>
    <row r="44" spans="1:29" ht="18.75">
      <c r="A44" s="4">
        <v>36</v>
      </c>
      <c r="B44" s="4"/>
      <c r="C44" s="5" t="s">
        <v>17</v>
      </c>
      <c r="D44" s="4">
        <v>1999</v>
      </c>
      <c r="E44" s="4" t="s">
        <v>66</v>
      </c>
      <c r="F44" s="26" t="s">
        <v>325</v>
      </c>
      <c r="G44" s="43">
        <v>72</v>
      </c>
      <c r="H44" s="6"/>
      <c r="I44" s="102"/>
      <c r="J44" s="103">
        <v>48</v>
      </c>
      <c r="K44" s="43">
        <v>56</v>
      </c>
      <c r="L44" s="126">
        <v>55</v>
      </c>
      <c r="M44" s="105"/>
      <c r="N44" s="43">
        <v>79</v>
      </c>
      <c r="O44" s="43">
        <v>76</v>
      </c>
      <c r="P44" s="6"/>
      <c r="Q44" s="6"/>
      <c r="R44" s="128">
        <v>82</v>
      </c>
      <c r="S44" s="103"/>
      <c r="T44" s="126">
        <v>22</v>
      </c>
      <c r="U44" s="131">
        <v>25</v>
      </c>
      <c r="V44" s="4"/>
      <c r="W44" s="138">
        <f>G44+K44+L44+N44+O44+R44+T44+U44</f>
        <v>467</v>
      </c>
      <c r="X44" s="5"/>
      <c r="Y44" s="5"/>
      <c r="Z44" s="5"/>
      <c r="AA44" s="5"/>
      <c r="AB44" s="5"/>
      <c r="AC44" s="5"/>
    </row>
    <row r="45" spans="1:29" ht="18.75">
      <c r="A45" s="4">
        <v>37</v>
      </c>
      <c r="B45" s="4"/>
      <c r="C45" s="5" t="s">
        <v>375</v>
      </c>
      <c r="D45" s="4">
        <v>2003</v>
      </c>
      <c r="E45" s="4" t="s">
        <v>65</v>
      </c>
      <c r="F45" s="26" t="s">
        <v>325</v>
      </c>
      <c r="G45" s="43">
        <v>24</v>
      </c>
      <c r="H45" s="6"/>
      <c r="I45" s="102"/>
      <c r="J45" s="129">
        <v>94</v>
      </c>
      <c r="K45" s="6">
        <v>72</v>
      </c>
      <c r="L45" s="126">
        <v>80</v>
      </c>
      <c r="M45" s="127">
        <v>54</v>
      </c>
      <c r="N45" s="43">
        <v>5</v>
      </c>
      <c r="O45" s="43">
        <v>28</v>
      </c>
      <c r="P45" s="43">
        <v>44</v>
      </c>
      <c r="Q45" s="43">
        <v>36</v>
      </c>
      <c r="R45" s="108"/>
      <c r="S45" s="103">
        <v>84</v>
      </c>
      <c r="T45" s="126">
        <v>96</v>
      </c>
      <c r="U45" s="123"/>
      <c r="V45" s="4"/>
      <c r="W45" s="138">
        <f>G45+J45+L45+M45+N45+O45+P45+Q45+T45</f>
        <v>461</v>
      </c>
      <c r="X45" s="5"/>
      <c r="Y45" s="5"/>
      <c r="Z45" s="5"/>
      <c r="AA45" s="5"/>
      <c r="AB45" s="5"/>
      <c r="AC45" s="5"/>
    </row>
    <row r="46" spans="1:29" ht="18.75">
      <c r="A46" s="4">
        <v>38</v>
      </c>
      <c r="B46" s="4"/>
      <c r="C46" s="5" t="s">
        <v>73</v>
      </c>
      <c r="D46" s="4">
        <v>1981</v>
      </c>
      <c r="E46" s="4" t="s">
        <v>67</v>
      </c>
      <c r="F46" s="5"/>
      <c r="G46" s="6"/>
      <c r="H46" s="43">
        <v>86</v>
      </c>
      <c r="I46" s="130">
        <v>94</v>
      </c>
      <c r="J46" s="129">
        <v>74</v>
      </c>
      <c r="K46" s="43">
        <v>40</v>
      </c>
      <c r="L46" s="104"/>
      <c r="M46" s="105"/>
      <c r="N46" s="6"/>
      <c r="O46" s="6"/>
      <c r="P46" s="6"/>
      <c r="Q46" s="6"/>
      <c r="R46" s="108"/>
      <c r="S46" s="129">
        <v>70</v>
      </c>
      <c r="T46" s="104"/>
      <c r="U46" s="123"/>
      <c r="V46" s="43">
        <v>96</v>
      </c>
      <c r="W46" s="138">
        <f>H46+I46+J46+K46+S46+V46</f>
        <v>460</v>
      </c>
      <c r="X46" s="5"/>
      <c r="Y46" s="5"/>
      <c r="Z46" s="5"/>
      <c r="AA46" s="5"/>
      <c r="AB46" s="5"/>
      <c r="AC46" s="5"/>
    </row>
    <row r="47" spans="1:29" ht="18.75">
      <c r="A47" s="4">
        <v>39</v>
      </c>
      <c r="B47" s="4"/>
      <c r="C47" s="8" t="s">
        <v>104</v>
      </c>
      <c r="D47" s="4">
        <v>1986</v>
      </c>
      <c r="E47" s="4" t="s">
        <v>66</v>
      </c>
      <c r="F47" s="5"/>
      <c r="G47" s="6"/>
      <c r="H47" s="6"/>
      <c r="I47" s="102"/>
      <c r="J47" s="129">
        <v>36</v>
      </c>
      <c r="K47" s="43">
        <v>32</v>
      </c>
      <c r="L47" s="104"/>
      <c r="M47" s="127">
        <v>74</v>
      </c>
      <c r="N47" s="43">
        <v>25</v>
      </c>
      <c r="O47" s="6"/>
      <c r="P47" s="43">
        <v>74</v>
      </c>
      <c r="Q47" s="6"/>
      <c r="R47" s="128">
        <v>32</v>
      </c>
      <c r="S47" s="103"/>
      <c r="T47" s="126">
        <v>28</v>
      </c>
      <c r="U47" s="131">
        <v>73</v>
      </c>
      <c r="V47" s="43">
        <v>66</v>
      </c>
      <c r="W47" s="138">
        <f>SUM(J47:V47)</f>
        <v>440</v>
      </c>
      <c r="X47" s="5"/>
      <c r="Y47" s="5"/>
      <c r="Z47" s="5"/>
      <c r="AA47" s="5"/>
      <c r="AB47" s="5"/>
      <c r="AC47" s="5"/>
    </row>
    <row r="48" spans="1:29" ht="18.75">
      <c r="A48" s="4">
        <v>40</v>
      </c>
      <c r="B48" s="4"/>
      <c r="C48" s="8" t="s">
        <v>114</v>
      </c>
      <c r="D48" s="4">
        <v>2002</v>
      </c>
      <c r="E48" s="4" t="s">
        <v>66</v>
      </c>
      <c r="F48" s="5"/>
      <c r="G48" s="6"/>
      <c r="H48" s="6"/>
      <c r="I48" s="102"/>
      <c r="J48" s="103">
        <v>46</v>
      </c>
      <c r="K48" s="43">
        <v>76</v>
      </c>
      <c r="L48" s="126">
        <v>60</v>
      </c>
      <c r="M48" s="127">
        <v>6</v>
      </c>
      <c r="N48" s="43">
        <v>5</v>
      </c>
      <c r="O48" s="43">
        <v>32</v>
      </c>
      <c r="P48" s="43">
        <v>26</v>
      </c>
      <c r="Q48" s="43">
        <v>68</v>
      </c>
      <c r="R48" s="128">
        <v>38</v>
      </c>
      <c r="S48" s="103">
        <v>48</v>
      </c>
      <c r="T48" s="126">
        <v>84</v>
      </c>
      <c r="U48" s="123"/>
      <c r="V48" s="4"/>
      <c r="W48" s="138">
        <f>K48+L48+M48+N48+O48+P48+Q48+R48+T48</f>
        <v>395</v>
      </c>
      <c r="X48" s="5"/>
      <c r="Y48" s="5"/>
      <c r="Z48" s="5"/>
      <c r="AA48" s="5"/>
      <c r="AB48" s="5"/>
      <c r="AC48" s="5"/>
    </row>
    <row r="49" spans="1:29" ht="18.75">
      <c r="A49" s="4">
        <v>41</v>
      </c>
      <c r="B49" s="4"/>
      <c r="C49" s="8" t="s">
        <v>91</v>
      </c>
      <c r="D49" s="4">
        <v>2003</v>
      </c>
      <c r="E49" s="4" t="s">
        <v>64</v>
      </c>
      <c r="F49" s="5"/>
      <c r="G49" s="6"/>
      <c r="H49" s="6"/>
      <c r="I49" s="130">
        <v>54</v>
      </c>
      <c r="J49" s="103">
        <v>28</v>
      </c>
      <c r="K49" s="43">
        <v>88</v>
      </c>
      <c r="L49" s="126">
        <v>75</v>
      </c>
      <c r="M49" s="127">
        <v>16</v>
      </c>
      <c r="N49" s="6"/>
      <c r="O49" s="43">
        <v>38</v>
      </c>
      <c r="P49" s="43">
        <v>24</v>
      </c>
      <c r="Q49" s="6"/>
      <c r="R49" s="108"/>
      <c r="S49" s="103"/>
      <c r="T49" s="126">
        <v>64</v>
      </c>
      <c r="U49" s="123"/>
      <c r="V49" s="4"/>
      <c r="W49" s="138">
        <f>I49+K49+L49+M49+O49+P49+T49</f>
        <v>359</v>
      </c>
      <c r="X49" s="5"/>
      <c r="Y49" s="5"/>
      <c r="Z49" s="5"/>
      <c r="AA49" s="5"/>
      <c r="AB49" s="5"/>
      <c r="AC49" s="5"/>
    </row>
    <row r="50" spans="1:29" ht="18.75">
      <c r="A50" s="4">
        <v>42</v>
      </c>
      <c r="B50" s="4"/>
      <c r="C50" s="8" t="s">
        <v>107</v>
      </c>
      <c r="D50" s="4">
        <v>2000</v>
      </c>
      <c r="E50" s="4" t="s">
        <v>64</v>
      </c>
      <c r="F50" s="26" t="s">
        <v>325</v>
      </c>
      <c r="G50" s="6"/>
      <c r="H50" s="6"/>
      <c r="I50" s="102"/>
      <c r="J50" s="129">
        <v>70</v>
      </c>
      <c r="K50" s="43">
        <v>49</v>
      </c>
      <c r="L50" s="104">
        <v>16</v>
      </c>
      <c r="M50" s="105"/>
      <c r="N50" s="6"/>
      <c r="O50" s="43">
        <v>66</v>
      </c>
      <c r="P50" s="6"/>
      <c r="Q50" s="6"/>
      <c r="R50" s="128">
        <v>84</v>
      </c>
      <c r="S50" s="103">
        <v>72</v>
      </c>
      <c r="T50" s="126">
        <v>80</v>
      </c>
      <c r="U50" s="123"/>
      <c r="V50" s="4"/>
      <c r="W50" s="138">
        <f>J50+K50+O50+R50+T50</f>
        <v>349</v>
      </c>
      <c r="X50" s="5"/>
      <c r="Y50" s="5"/>
      <c r="Z50" s="5"/>
      <c r="AA50" s="5"/>
      <c r="AB50" s="5"/>
      <c r="AC50" s="5"/>
    </row>
    <row r="51" spans="1:29" ht="18.75">
      <c r="A51" s="4">
        <v>43</v>
      </c>
      <c r="B51" s="4"/>
      <c r="C51" s="5" t="s">
        <v>35</v>
      </c>
      <c r="D51" s="4">
        <v>2003</v>
      </c>
      <c r="E51" s="4" t="s">
        <v>64</v>
      </c>
      <c r="F51" s="5"/>
      <c r="G51" s="43">
        <v>36</v>
      </c>
      <c r="H51" s="43">
        <v>32</v>
      </c>
      <c r="I51" s="102"/>
      <c r="J51" s="103">
        <v>23</v>
      </c>
      <c r="K51" s="43">
        <v>86</v>
      </c>
      <c r="L51" s="126">
        <v>30</v>
      </c>
      <c r="M51" s="127">
        <v>5</v>
      </c>
      <c r="N51" s="43">
        <v>7</v>
      </c>
      <c r="O51" s="43">
        <v>24</v>
      </c>
      <c r="P51" s="43">
        <v>32</v>
      </c>
      <c r="Q51" s="6"/>
      <c r="R51" s="128">
        <v>18</v>
      </c>
      <c r="S51" s="103">
        <v>34</v>
      </c>
      <c r="T51" s="126">
        <v>43</v>
      </c>
      <c r="U51" s="123"/>
      <c r="V51" s="43">
        <v>20</v>
      </c>
      <c r="W51" s="138">
        <f>G51+H51+K51+L51+M51+N51+O51+P51+R51+T51+V51</f>
        <v>333</v>
      </c>
      <c r="X51" s="5"/>
      <c r="Y51" s="5"/>
      <c r="Z51" s="5"/>
      <c r="AA51" s="5"/>
      <c r="AB51" s="5"/>
      <c r="AC51" s="5"/>
    </row>
    <row r="52" spans="1:29" ht="18.75">
      <c r="A52" s="4">
        <v>44</v>
      </c>
      <c r="B52" s="4"/>
      <c r="C52" s="5" t="s">
        <v>555</v>
      </c>
      <c r="D52" s="4">
        <v>2002</v>
      </c>
      <c r="E52" s="4" t="s">
        <v>66</v>
      </c>
      <c r="F52" s="5"/>
      <c r="G52" s="6"/>
      <c r="H52" s="6"/>
      <c r="I52" s="102"/>
      <c r="J52" s="103"/>
      <c r="K52" s="6"/>
      <c r="L52" s="104"/>
      <c r="M52" s="105"/>
      <c r="N52" s="6"/>
      <c r="O52" s="6"/>
      <c r="P52" s="43">
        <v>12</v>
      </c>
      <c r="Q52" s="43">
        <v>60</v>
      </c>
      <c r="R52" s="128">
        <v>52</v>
      </c>
      <c r="S52" s="129">
        <v>94</v>
      </c>
      <c r="T52" s="104">
        <v>86</v>
      </c>
      <c r="U52" s="131">
        <v>58</v>
      </c>
      <c r="V52" s="43">
        <v>44</v>
      </c>
      <c r="W52" s="138">
        <f>P52+Q52+R52+S52+U52+V52</f>
        <v>320</v>
      </c>
      <c r="X52" s="5"/>
      <c r="Y52" s="5"/>
      <c r="Z52" s="5"/>
      <c r="AA52" s="5"/>
      <c r="AB52" s="5"/>
      <c r="AC52" s="5"/>
    </row>
    <row r="53" spans="1:29" ht="18.75">
      <c r="A53" s="4">
        <v>45</v>
      </c>
      <c r="B53" s="4"/>
      <c r="C53" s="5" t="s">
        <v>33</v>
      </c>
      <c r="D53" s="4">
        <v>2002</v>
      </c>
      <c r="E53" s="4" t="s">
        <v>64</v>
      </c>
      <c r="F53" s="5"/>
      <c r="G53" s="43">
        <v>40</v>
      </c>
      <c r="H53" s="6"/>
      <c r="I53" s="130">
        <v>48</v>
      </c>
      <c r="J53" s="129">
        <v>64</v>
      </c>
      <c r="K53" s="43">
        <v>64</v>
      </c>
      <c r="L53" s="104">
        <v>40</v>
      </c>
      <c r="M53" s="105"/>
      <c r="N53" s="6"/>
      <c r="O53" s="43">
        <v>6</v>
      </c>
      <c r="P53" s="43">
        <v>22</v>
      </c>
      <c r="Q53" s="6"/>
      <c r="R53" s="108"/>
      <c r="S53" s="103">
        <v>52</v>
      </c>
      <c r="T53" s="126">
        <v>72</v>
      </c>
      <c r="U53" s="123"/>
      <c r="V53" s="4"/>
      <c r="W53" s="138">
        <f>G53+I53+J53+K53+O53+P53+T53</f>
        <v>316</v>
      </c>
      <c r="X53" s="5"/>
      <c r="Y53" s="5"/>
      <c r="Z53" s="5"/>
      <c r="AA53" s="5"/>
      <c r="AB53" s="5"/>
      <c r="AC53" s="5"/>
    </row>
    <row r="54" spans="1:29" ht="18.75">
      <c r="A54" s="4">
        <v>46</v>
      </c>
      <c r="B54" s="4"/>
      <c r="C54" s="5" t="s">
        <v>12</v>
      </c>
      <c r="D54" s="4">
        <v>1993</v>
      </c>
      <c r="E54" s="4" t="s">
        <v>66</v>
      </c>
      <c r="F54" s="26" t="s">
        <v>325</v>
      </c>
      <c r="G54" s="43">
        <v>82</v>
      </c>
      <c r="H54" s="6"/>
      <c r="I54" s="102"/>
      <c r="J54" s="103"/>
      <c r="K54" s="43">
        <v>62</v>
      </c>
      <c r="L54" s="104"/>
      <c r="M54" s="105"/>
      <c r="N54" s="6"/>
      <c r="O54" s="6"/>
      <c r="P54" s="6"/>
      <c r="Q54" s="6"/>
      <c r="R54" s="128">
        <v>98</v>
      </c>
      <c r="S54" s="103">
        <v>16</v>
      </c>
      <c r="T54" s="126">
        <v>70</v>
      </c>
      <c r="U54" s="123"/>
      <c r="V54" s="4"/>
      <c r="W54" s="138">
        <f>G54+K54+R54+T54</f>
        <v>312</v>
      </c>
      <c r="X54" s="5"/>
      <c r="Y54" s="5"/>
      <c r="Z54" s="5"/>
      <c r="AA54" s="5"/>
      <c r="AB54" s="5"/>
      <c r="AC54" s="5"/>
    </row>
    <row r="55" spans="1:29" ht="18.75">
      <c r="A55" s="4">
        <v>47</v>
      </c>
      <c r="B55" s="4"/>
      <c r="C55" s="8" t="s">
        <v>116</v>
      </c>
      <c r="D55" s="4">
        <v>2003</v>
      </c>
      <c r="E55" s="4" t="s">
        <v>66</v>
      </c>
      <c r="F55" s="5"/>
      <c r="G55" s="6"/>
      <c r="H55" s="6"/>
      <c r="I55" s="102"/>
      <c r="J55" s="129">
        <v>22</v>
      </c>
      <c r="K55" s="43">
        <v>32</v>
      </c>
      <c r="L55" s="104"/>
      <c r="M55" s="127">
        <v>42</v>
      </c>
      <c r="N55" s="43">
        <v>28</v>
      </c>
      <c r="O55" s="43">
        <v>26</v>
      </c>
      <c r="P55" s="43">
        <v>28</v>
      </c>
      <c r="Q55" s="6"/>
      <c r="R55" s="128">
        <v>30</v>
      </c>
      <c r="S55" s="129">
        <v>44</v>
      </c>
      <c r="T55" s="104">
        <v>32</v>
      </c>
      <c r="U55" s="131">
        <v>22</v>
      </c>
      <c r="V55" s="43">
        <v>38</v>
      </c>
      <c r="W55" s="138">
        <f>J55+K55+M55+N55+O55+P55+R55+S55+U55+V55</f>
        <v>312</v>
      </c>
      <c r="X55" s="5"/>
      <c r="Y55" s="5"/>
      <c r="Z55" s="5"/>
      <c r="AA55" s="5"/>
      <c r="AB55" s="5"/>
      <c r="AC55" s="5"/>
    </row>
    <row r="56" spans="1:29" ht="18.75">
      <c r="A56" s="4">
        <v>48</v>
      </c>
      <c r="B56" s="4"/>
      <c r="C56" s="8" t="s">
        <v>89</v>
      </c>
      <c r="D56" s="4">
        <v>2000</v>
      </c>
      <c r="E56" s="4" t="s">
        <v>65</v>
      </c>
      <c r="F56" s="5"/>
      <c r="G56" s="6"/>
      <c r="H56" s="6"/>
      <c r="I56" s="130">
        <v>86</v>
      </c>
      <c r="J56" s="129">
        <v>79</v>
      </c>
      <c r="K56" s="43">
        <v>43</v>
      </c>
      <c r="L56" s="104">
        <v>36</v>
      </c>
      <c r="M56" s="105"/>
      <c r="N56" s="6"/>
      <c r="O56" s="6"/>
      <c r="P56" s="43">
        <v>90</v>
      </c>
      <c r="Q56" s="6"/>
      <c r="R56" s="108"/>
      <c r="S56" s="103"/>
      <c r="T56" s="104"/>
      <c r="U56" s="123"/>
      <c r="V56" s="4"/>
      <c r="W56" s="138">
        <f>I56+J56+K56+P56</f>
        <v>298</v>
      </c>
      <c r="X56" s="5"/>
      <c r="Y56" s="5"/>
      <c r="Z56" s="5"/>
      <c r="AA56" s="5"/>
      <c r="AB56" s="5"/>
      <c r="AC56" s="5"/>
    </row>
    <row r="57" spans="1:29" ht="18.75">
      <c r="A57" s="4">
        <v>49</v>
      </c>
      <c r="B57" s="4"/>
      <c r="C57" s="5" t="s">
        <v>487</v>
      </c>
      <c r="D57" s="4">
        <v>1979</v>
      </c>
      <c r="E57" s="4" t="s">
        <v>68</v>
      </c>
      <c r="F57" s="5"/>
      <c r="G57" s="6"/>
      <c r="H57" s="6"/>
      <c r="I57" s="102"/>
      <c r="J57" s="103"/>
      <c r="K57" s="6"/>
      <c r="L57" s="104"/>
      <c r="M57" s="127">
        <v>100</v>
      </c>
      <c r="N57" s="6"/>
      <c r="O57" s="43">
        <v>100</v>
      </c>
      <c r="P57" s="6"/>
      <c r="Q57" s="6"/>
      <c r="R57" s="108"/>
      <c r="S57" s="103"/>
      <c r="T57" s="104"/>
      <c r="U57" s="123"/>
      <c r="V57" s="43">
        <v>98</v>
      </c>
      <c r="W57" s="138">
        <v>298</v>
      </c>
      <c r="X57" s="5"/>
      <c r="Y57" s="5"/>
      <c r="Z57" s="5"/>
      <c r="AA57" s="5"/>
      <c r="AB57" s="5"/>
      <c r="AC57" s="5"/>
    </row>
    <row r="58" spans="1:29" ht="18.75">
      <c r="A58" s="4">
        <v>50</v>
      </c>
      <c r="B58" s="4"/>
      <c r="C58" s="8" t="s">
        <v>110</v>
      </c>
      <c r="D58" s="4">
        <v>2003</v>
      </c>
      <c r="E58" s="4" t="s">
        <v>64</v>
      </c>
      <c r="F58" s="26" t="s">
        <v>325</v>
      </c>
      <c r="G58" s="6"/>
      <c r="H58" s="6"/>
      <c r="I58" s="102"/>
      <c r="J58" s="129">
        <v>65</v>
      </c>
      <c r="K58" s="6"/>
      <c r="L58" s="104"/>
      <c r="M58" s="127">
        <v>5</v>
      </c>
      <c r="N58" s="6"/>
      <c r="O58" s="43">
        <v>36</v>
      </c>
      <c r="P58" s="6"/>
      <c r="Q58" s="43">
        <v>8</v>
      </c>
      <c r="R58" s="128">
        <v>24</v>
      </c>
      <c r="S58" s="129">
        <v>70</v>
      </c>
      <c r="T58" s="104">
        <v>36</v>
      </c>
      <c r="U58" s="131">
        <v>55</v>
      </c>
      <c r="V58" s="43">
        <v>30</v>
      </c>
      <c r="W58" s="138">
        <f>J58+M58+O58+Q58+R58+S58+U58+V58</f>
        <v>293</v>
      </c>
      <c r="X58" s="5"/>
      <c r="Y58" s="5"/>
      <c r="Z58" s="5"/>
      <c r="AA58" s="5"/>
      <c r="AB58" s="5"/>
      <c r="AC58" s="5"/>
    </row>
    <row r="59" spans="1:29" ht="18.75">
      <c r="A59" s="4">
        <v>51</v>
      </c>
      <c r="B59" s="4"/>
      <c r="C59" s="5" t="s">
        <v>564</v>
      </c>
      <c r="D59" s="4">
        <v>1995</v>
      </c>
      <c r="E59" s="4" t="s">
        <v>64</v>
      </c>
      <c r="F59" s="5"/>
      <c r="G59" s="6"/>
      <c r="H59" s="6"/>
      <c r="I59" s="102"/>
      <c r="J59" s="103"/>
      <c r="K59" s="6"/>
      <c r="L59" s="104"/>
      <c r="M59" s="105"/>
      <c r="N59" s="6"/>
      <c r="O59" s="6"/>
      <c r="P59" s="6"/>
      <c r="Q59" s="6"/>
      <c r="R59" s="128">
        <v>72</v>
      </c>
      <c r="S59" s="103">
        <v>23</v>
      </c>
      <c r="T59" s="126">
        <v>37</v>
      </c>
      <c r="U59" s="131">
        <v>94</v>
      </c>
      <c r="V59" s="43">
        <v>86</v>
      </c>
      <c r="W59" s="138">
        <f>R59+T59+U59+V59</f>
        <v>289</v>
      </c>
      <c r="X59" s="5"/>
      <c r="Y59" s="5"/>
      <c r="Z59" s="5"/>
      <c r="AA59" s="5"/>
      <c r="AB59" s="5"/>
      <c r="AC59" s="5"/>
    </row>
    <row r="60" spans="1:29" ht="18.75">
      <c r="A60" s="4">
        <v>52</v>
      </c>
      <c r="B60" s="4"/>
      <c r="C60" s="5" t="s">
        <v>18</v>
      </c>
      <c r="D60" s="4">
        <v>1998</v>
      </c>
      <c r="E60" s="4" t="s">
        <v>66</v>
      </c>
      <c r="F60" s="26" t="s">
        <v>325</v>
      </c>
      <c r="G60" s="43">
        <v>70</v>
      </c>
      <c r="H60" s="6"/>
      <c r="I60" s="102"/>
      <c r="J60" s="129">
        <v>58</v>
      </c>
      <c r="K60" s="43">
        <v>34</v>
      </c>
      <c r="L60" s="104">
        <v>22</v>
      </c>
      <c r="M60" s="105"/>
      <c r="N60" s="6"/>
      <c r="O60" s="6"/>
      <c r="P60" s="6"/>
      <c r="Q60" s="43">
        <v>48</v>
      </c>
      <c r="R60" s="128">
        <v>40</v>
      </c>
      <c r="S60" s="129">
        <v>36</v>
      </c>
      <c r="T60" s="104">
        <v>28</v>
      </c>
      <c r="U60" s="123"/>
      <c r="V60" s="4"/>
      <c r="W60" s="138">
        <f>G60+J60+K60+Q60+R60+S60</f>
        <v>286</v>
      </c>
      <c r="X60" s="5"/>
      <c r="Y60" s="5"/>
      <c r="Z60" s="5"/>
      <c r="AA60" s="5"/>
      <c r="AB60" s="5"/>
      <c r="AC60" s="5"/>
    </row>
    <row r="61" spans="1:29" ht="18.75">
      <c r="A61" s="4">
        <v>53</v>
      </c>
      <c r="B61" s="4"/>
      <c r="C61" s="8" t="s">
        <v>108</v>
      </c>
      <c r="D61" s="4">
        <v>2001</v>
      </c>
      <c r="E61" s="4" t="s">
        <v>66</v>
      </c>
      <c r="F61" s="5"/>
      <c r="G61" s="6"/>
      <c r="H61" s="6"/>
      <c r="I61" s="102"/>
      <c r="J61" s="129">
        <v>22</v>
      </c>
      <c r="K61" s="43">
        <v>22</v>
      </c>
      <c r="L61" s="104"/>
      <c r="M61" s="105"/>
      <c r="N61" s="6"/>
      <c r="O61" s="6"/>
      <c r="P61" s="6"/>
      <c r="Q61" s="43">
        <v>12</v>
      </c>
      <c r="R61" s="128">
        <v>64</v>
      </c>
      <c r="S61" s="129">
        <v>9</v>
      </c>
      <c r="T61" s="104"/>
      <c r="U61" s="131">
        <v>75</v>
      </c>
      <c r="V61" s="43">
        <v>76</v>
      </c>
      <c r="W61" s="138">
        <f>SUM(J61:V61)</f>
        <v>280</v>
      </c>
      <c r="X61" s="5"/>
      <c r="Y61" s="5"/>
      <c r="Z61" s="5"/>
      <c r="AA61" s="5"/>
      <c r="AB61" s="5"/>
      <c r="AC61" s="5"/>
    </row>
    <row r="62" spans="1:29" ht="18.75">
      <c r="A62" s="4">
        <v>54</v>
      </c>
      <c r="B62" s="4"/>
      <c r="C62" s="5" t="s">
        <v>10</v>
      </c>
      <c r="D62" s="4">
        <v>1982</v>
      </c>
      <c r="E62" s="4" t="s">
        <v>67</v>
      </c>
      <c r="F62" s="5"/>
      <c r="G62" s="43">
        <v>86</v>
      </c>
      <c r="H62" s="43">
        <v>58</v>
      </c>
      <c r="I62" s="102"/>
      <c r="J62" s="129">
        <v>48</v>
      </c>
      <c r="K62" s="43">
        <v>52</v>
      </c>
      <c r="L62" s="104">
        <v>37</v>
      </c>
      <c r="M62" s="105"/>
      <c r="N62" s="6"/>
      <c r="O62" s="6"/>
      <c r="P62" s="6"/>
      <c r="Q62" s="6"/>
      <c r="R62" s="108"/>
      <c r="S62" s="103">
        <v>10</v>
      </c>
      <c r="T62" s="126">
        <v>34</v>
      </c>
      <c r="U62" s="123"/>
      <c r="V62" s="4"/>
      <c r="W62" s="138">
        <f>G62+H62+J62+K62+T62</f>
        <v>278</v>
      </c>
      <c r="X62" s="5"/>
      <c r="Y62" s="5"/>
      <c r="Z62" s="5"/>
      <c r="AA62" s="5"/>
      <c r="AB62" s="5"/>
      <c r="AC62" s="5"/>
    </row>
    <row r="63" spans="1:29" ht="18.75">
      <c r="A63" s="4">
        <v>55</v>
      </c>
      <c r="B63" s="4"/>
      <c r="C63" s="8" t="s">
        <v>109</v>
      </c>
      <c r="D63" s="4">
        <v>2003</v>
      </c>
      <c r="E63" s="4" t="s">
        <v>64</v>
      </c>
      <c r="F63" s="5"/>
      <c r="G63" s="6"/>
      <c r="H63" s="6"/>
      <c r="I63" s="102"/>
      <c r="J63" s="103">
        <v>72</v>
      </c>
      <c r="K63" s="43">
        <v>72</v>
      </c>
      <c r="L63" s="126">
        <v>93</v>
      </c>
      <c r="M63" s="105"/>
      <c r="N63" s="6"/>
      <c r="O63" s="43">
        <v>18</v>
      </c>
      <c r="P63" s="43">
        <v>30</v>
      </c>
      <c r="Q63" s="6"/>
      <c r="R63" s="108"/>
      <c r="S63" s="129">
        <v>64</v>
      </c>
      <c r="T63" s="104"/>
      <c r="U63" s="123"/>
      <c r="V63" s="4"/>
      <c r="W63" s="138">
        <f>SUM(K63:V63)</f>
        <v>277</v>
      </c>
      <c r="X63" s="5"/>
      <c r="Y63" s="5"/>
      <c r="Z63" s="5"/>
      <c r="AA63" s="5"/>
      <c r="AB63" s="5"/>
      <c r="AC63" s="5"/>
    </row>
    <row r="64" spans="1:29" ht="18.75">
      <c r="A64" s="4">
        <v>56</v>
      </c>
      <c r="B64" s="4"/>
      <c r="C64" s="8" t="s">
        <v>99</v>
      </c>
      <c r="D64" s="4">
        <v>1980</v>
      </c>
      <c r="E64" s="4" t="s">
        <v>67</v>
      </c>
      <c r="F64" s="5"/>
      <c r="G64" s="6"/>
      <c r="H64" s="6"/>
      <c r="I64" s="102"/>
      <c r="J64" s="129">
        <v>68</v>
      </c>
      <c r="K64" s="6"/>
      <c r="L64" s="104"/>
      <c r="M64" s="105"/>
      <c r="N64" s="43">
        <v>94</v>
      </c>
      <c r="O64" s="6"/>
      <c r="P64" s="6"/>
      <c r="Q64" s="6"/>
      <c r="R64" s="108"/>
      <c r="S64" s="103">
        <v>32</v>
      </c>
      <c r="T64" s="126">
        <v>100</v>
      </c>
      <c r="U64" s="123"/>
      <c r="V64" s="4"/>
      <c r="W64" s="138">
        <f>J64+N64+T64</f>
        <v>262</v>
      </c>
      <c r="X64" s="5"/>
      <c r="Y64" s="5"/>
      <c r="Z64" s="5"/>
      <c r="AA64" s="5"/>
      <c r="AB64" s="5"/>
      <c r="AC64" s="5"/>
    </row>
    <row r="65" spans="1:29" ht="18.75">
      <c r="A65" s="4">
        <v>57</v>
      </c>
      <c r="B65" s="4"/>
      <c r="C65" s="8" t="s">
        <v>88</v>
      </c>
      <c r="D65" s="4">
        <v>1994</v>
      </c>
      <c r="E65" s="4" t="s">
        <v>66</v>
      </c>
      <c r="F65" s="5"/>
      <c r="G65" s="6"/>
      <c r="H65" s="6"/>
      <c r="I65" s="130">
        <v>98</v>
      </c>
      <c r="J65" s="103">
        <v>52</v>
      </c>
      <c r="K65" s="43">
        <v>74</v>
      </c>
      <c r="L65" s="126">
        <v>88</v>
      </c>
      <c r="M65" s="105"/>
      <c r="N65" s="6"/>
      <c r="O65" s="6"/>
      <c r="P65" s="6"/>
      <c r="Q65" s="6"/>
      <c r="R65" s="108"/>
      <c r="S65" s="103"/>
      <c r="T65" s="104"/>
      <c r="U65" s="123"/>
      <c r="V65" s="4"/>
      <c r="W65" s="138">
        <f>I65+K65+L65</f>
        <v>260</v>
      </c>
      <c r="X65" s="5"/>
      <c r="Y65" s="5"/>
      <c r="Z65" s="5"/>
      <c r="AA65" s="5"/>
      <c r="AB65" s="5"/>
      <c r="AC65" s="5"/>
    </row>
    <row r="66" spans="1:29" ht="18.75">
      <c r="A66" s="4">
        <v>58</v>
      </c>
      <c r="B66" s="4"/>
      <c r="C66" s="5" t="s">
        <v>79</v>
      </c>
      <c r="D66" s="4">
        <v>2003</v>
      </c>
      <c r="E66" s="4" t="s">
        <v>68</v>
      </c>
      <c r="F66" s="5"/>
      <c r="G66" s="6"/>
      <c r="H66" s="43">
        <v>28</v>
      </c>
      <c r="I66" s="130">
        <v>32</v>
      </c>
      <c r="J66" s="129">
        <v>70</v>
      </c>
      <c r="K66" s="43">
        <v>84</v>
      </c>
      <c r="L66" s="104">
        <v>35</v>
      </c>
      <c r="M66" s="127">
        <v>26</v>
      </c>
      <c r="N66" s="6"/>
      <c r="O66" s="6"/>
      <c r="P66" s="6"/>
      <c r="Q66" s="6"/>
      <c r="R66" s="128">
        <v>8</v>
      </c>
      <c r="S66" s="103"/>
      <c r="T66" s="104"/>
      <c r="U66" s="123"/>
      <c r="V66" s="4"/>
      <c r="W66" s="138">
        <f>H66+I66+J66+K66+M66+R66</f>
        <v>248</v>
      </c>
      <c r="X66" s="5"/>
      <c r="Y66" s="5"/>
      <c r="Z66" s="5"/>
      <c r="AA66" s="5"/>
      <c r="AB66" s="5"/>
      <c r="AC66" s="5"/>
    </row>
    <row r="67" spans="1:29" ht="18.75">
      <c r="A67" s="4">
        <v>59</v>
      </c>
      <c r="B67" s="4"/>
      <c r="C67" s="5" t="s">
        <v>55</v>
      </c>
      <c r="D67" s="4">
        <v>2003</v>
      </c>
      <c r="E67" s="4" t="s">
        <v>68</v>
      </c>
      <c r="F67" s="5"/>
      <c r="G67" s="43">
        <v>5</v>
      </c>
      <c r="H67" s="43">
        <v>22</v>
      </c>
      <c r="I67" s="102"/>
      <c r="J67" s="103">
        <v>16</v>
      </c>
      <c r="K67" s="43">
        <v>80</v>
      </c>
      <c r="L67" s="126">
        <v>50</v>
      </c>
      <c r="M67" s="105"/>
      <c r="N67" s="43">
        <v>31</v>
      </c>
      <c r="O67" s="43">
        <v>5</v>
      </c>
      <c r="P67" s="6"/>
      <c r="Q67" s="6"/>
      <c r="R67" s="108"/>
      <c r="S67" s="103"/>
      <c r="T67" s="104"/>
      <c r="U67" s="131">
        <v>28</v>
      </c>
      <c r="V67" s="43">
        <v>18</v>
      </c>
      <c r="W67" s="138">
        <f>G67+H67+K67+L67+N67+O67+U67+V67</f>
        <v>239</v>
      </c>
      <c r="X67" s="5"/>
      <c r="Y67" s="5"/>
      <c r="Z67" s="5"/>
      <c r="AA67" s="5"/>
      <c r="AB67" s="5"/>
      <c r="AC67" s="5"/>
    </row>
    <row r="68" spans="1:29" ht="18.75">
      <c r="A68" s="4">
        <v>60</v>
      </c>
      <c r="B68" s="4"/>
      <c r="C68" s="5" t="s">
        <v>76</v>
      </c>
      <c r="D68" s="4">
        <v>1949</v>
      </c>
      <c r="E68" s="4" t="s">
        <v>67</v>
      </c>
      <c r="F68" s="5"/>
      <c r="G68" s="6"/>
      <c r="H68" s="43">
        <v>46</v>
      </c>
      <c r="I68" s="102"/>
      <c r="J68" s="103"/>
      <c r="K68" s="6"/>
      <c r="L68" s="104"/>
      <c r="M68" s="105"/>
      <c r="N68" s="43">
        <v>52</v>
      </c>
      <c r="O68" s="6"/>
      <c r="P68" s="43">
        <v>84</v>
      </c>
      <c r="Q68" s="6"/>
      <c r="R68" s="128">
        <v>22</v>
      </c>
      <c r="S68" s="129">
        <v>30</v>
      </c>
      <c r="T68" s="104"/>
      <c r="U68" s="123"/>
      <c r="V68" s="4"/>
      <c r="W68" s="138">
        <f>SUM(H68:V68)</f>
        <v>234</v>
      </c>
      <c r="X68" s="5"/>
      <c r="Y68" s="5"/>
      <c r="Z68" s="5"/>
      <c r="AA68" s="5"/>
      <c r="AB68" s="5"/>
      <c r="AC68" s="5"/>
    </row>
    <row r="69" spans="1:29" ht="18.75">
      <c r="A69" s="4">
        <v>61</v>
      </c>
      <c r="B69" s="4"/>
      <c r="C69" s="5" t="s">
        <v>81</v>
      </c>
      <c r="D69" s="4">
        <v>2002</v>
      </c>
      <c r="E69" s="4" t="s">
        <v>65</v>
      </c>
      <c r="F69" s="5"/>
      <c r="G69" s="6"/>
      <c r="H69" s="43">
        <v>24</v>
      </c>
      <c r="I69" s="130">
        <v>60</v>
      </c>
      <c r="J69" s="103"/>
      <c r="K69" s="6"/>
      <c r="L69" s="104"/>
      <c r="M69" s="127">
        <v>28</v>
      </c>
      <c r="N69" s="43">
        <v>37</v>
      </c>
      <c r="O69" s="6"/>
      <c r="P69" s="6"/>
      <c r="Q69" s="6"/>
      <c r="R69" s="108"/>
      <c r="S69" s="129">
        <v>58</v>
      </c>
      <c r="T69" s="104">
        <v>5</v>
      </c>
      <c r="U69" s="124"/>
      <c r="V69" s="4"/>
      <c r="W69" s="138">
        <f>H69+I69+M69+N69+S69</f>
        <v>207</v>
      </c>
      <c r="X69" s="5"/>
      <c r="Y69" s="5"/>
      <c r="Z69" s="5"/>
      <c r="AA69" s="5"/>
      <c r="AB69" s="5"/>
      <c r="AC69" s="5"/>
    </row>
    <row r="70" spans="1:29" ht="18.75">
      <c r="A70" s="4">
        <v>62</v>
      </c>
      <c r="B70" s="4"/>
      <c r="C70" s="8" t="s">
        <v>90</v>
      </c>
      <c r="D70" s="4">
        <v>1991</v>
      </c>
      <c r="E70" s="4" t="s">
        <v>64</v>
      </c>
      <c r="F70" s="5"/>
      <c r="G70" s="6"/>
      <c r="H70" s="6"/>
      <c r="I70" s="130">
        <v>56</v>
      </c>
      <c r="J70" s="103">
        <v>32</v>
      </c>
      <c r="K70" s="43">
        <v>48</v>
      </c>
      <c r="L70" s="126">
        <v>40</v>
      </c>
      <c r="M70" s="127">
        <v>58</v>
      </c>
      <c r="N70" s="6"/>
      <c r="O70" s="6"/>
      <c r="P70" s="6"/>
      <c r="Q70" s="6"/>
      <c r="R70" s="108"/>
      <c r="S70" s="103"/>
      <c r="T70" s="104"/>
      <c r="U70" s="123"/>
      <c r="V70" s="4"/>
      <c r="W70" s="138">
        <f>I70+K70+L70+M70</f>
        <v>202</v>
      </c>
      <c r="X70" s="5"/>
      <c r="Y70" s="5"/>
      <c r="Z70" s="5"/>
      <c r="AA70" s="5"/>
      <c r="AB70" s="5"/>
      <c r="AC70" s="5"/>
    </row>
    <row r="71" spans="1:29" ht="18.75">
      <c r="A71" s="4">
        <v>63</v>
      </c>
      <c r="B71" s="4"/>
      <c r="C71" s="8" t="s">
        <v>97</v>
      </c>
      <c r="D71" s="4">
        <v>1989</v>
      </c>
      <c r="E71" s="4" t="s">
        <v>67</v>
      </c>
      <c r="F71" s="5"/>
      <c r="G71" s="6"/>
      <c r="H71" s="6"/>
      <c r="I71" s="102"/>
      <c r="J71" s="129">
        <v>98</v>
      </c>
      <c r="K71" s="43">
        <v>100</v>
      </c>
      <c r="L71" s="104">
        <v>7</v>
      </c>
      <c r="M71" s="105"/>
      <c r="N71" s="6"/>
      <c r="O71" s="6"/>
      <c r="P71" s="6"/>
      <c r="Q71" s="6"/>
      <c r="R71" s="108"/>
      <c r="S71" s="103"/>
      <c r="T71" s="104"/>
      <c r="U71" s="123"/>
      <c r="V71" s="4"/>
      <c r="W71" s="138">
        <v>198</v>
      </c>
      <c r="X71" s="5"/>
      <c r="Y71" s="5"/>
      <c r="Z71" s="5"/>
      <c r="AA71" s="5"/>
      <c r="AB71" s="5"/>
      <c r="AC71" s="5"/>
    </row>
    <row r="72" spans="1:29" ht="18.75">
      <c r="A72" s="4">
        <v>64</v>
      </c>
      <c r="B72" s="4"/>
      <c r="C72" s="8" t="s">
        <v>98</v>
      </c>
      <c r="D72" s="4">
        <v>1989</v>
      </c>
      <c r="E72" s="4" t="s">
        <v>64</v>
      </c>
      <c r="F72" s="5"/>
      <c r="G72" s="6"/>
      <c r="H72" s="6"/>
      <c r="I72" s="102"/>
      <c r="J72" s="129">
        <v>72</v>
      </c>
      <c r="K72" s="6">
        <v>60</v>
      </c>
      <c r="L72" s="126">
        <v>67</v>
      </c>
      <c r="M72" s="105"/>
      <c r="N72" s="6"/>
      <c r="O72" s="6"/>
      <c r="P72" s="6"/>
      <c r="Q72" s="6"/>
      <c r="R72" s="108"/>
      <c r="S72" s="129">
        <v>52</v>
      </c>
      <c r="T72" s="104">
        <v>16</v>
      </c>
      <c r="U72" s="124"/>
      <c r="V72" s="4"/>
      <c r="W72" s="138">
        <f>J72+L72+S72</f>
        <v>191</v>
      </c>
      <c r="X72" s="5"/>
      <c r="Y72" s="5"/>
      <c r="Z72" s="5"/>
      <c r="AA72" s="5"/>
      <c r="AB72" s="5"/>
      <c r="AC72" s="5"/>
    </row>
    <row r="73" spans="1:29" ht="18.75">
      <c r="A73" s="4">
        <v>65</v>
      </c>
      <c r="B73" s="4"/>
      <c r="C73" s="5" t="s">
        <v>50</v>
      </c>
      <c r="D73" s="4">
        <v>2003</v>
      </c>
      <c r="E73" s="4" t="s">
        <v>66</v>
      </c>
      <c r="F73" s="5"/>
      <c r="G73" s="43">
        <v>6</v>
      </c>
      <c r="H73" s="6"/>
      <c r="I73" s="102"/>
      <c r="J73" s="129">
        <v>40</v>
      </c>
      <c r="K73" s="6"/>
      <c r="L73" s="126">
        <v>25</v>
      </c>
      <c r="M73" s="127">
        <v>8</v>
      </c>
      <c r="N73" s="6"/>
      <c r="O73" s="43">
        <v>40</v>
      </c>
      <c r="P73" s="6"/>
      <c r="Q73" s="6"/>
      <c r="R73" s="108"/>
      <c r="S73" s="129">
        <v>60</v>
      </c>
      <c r="T73" s="104">
        <v>28</v>
      </c>
      <c r="U73" s="124"/>
      <c r="V73" s="4"/>
      <c r="W73" s="138">
        <f>G73+J73+L73+M73+O73+S73</f>
        <v>179</v>
      </c>
      <c r="X73" s="5"/>
      <c r="Y73" s="5"/>
      <c r="Z73" s="5"/>
      <c r="AA73" s="5"/>
      <c r="AB73" s="5"/>
      <c r="AC73" s="5"/>
    </row>
    <row r="74" spans="1:29" ht="18.75">
      <c r="A74" s="4">
        <v>66</v>
      </c>
      <c r="B74" s="4"/>
      <c r="C74" s="8" t="s">
        <v>105</v>
      </c>
      <c r="D74" s="4">
        <v>1997</v>
      </c>
      <c r="E74" s="4" t="s">
        <v>65</v>
      </c>
      <c r="F74" s="5"/>
      <c r="G74" s="6"/>
      <c r="H74" s="6"/>
      <c r="I74" s="102"/>
      <c r="J74" s="129">
        <v>50</v>
      </c>
      <c r="K74" s="43">
        <v>50</v>
      </c>
      <c r="L74" s="104"/>
      <c r="M74" s="105"/>
      <c r="N74" s="6"/>
      <c r="O74" s="43">
        <v>70</v>
      </c>
      <c r="P74" s="6"/>
      <c r="Q74" s="6"/>
      <c r="R74" s="108"/>
      <c r="S74" s="103"/>
      <c r="T74" s="104"/>
      <c r="U74" s="123"/>
      <c r="V74" s="4"/>
      <c r="W74" s="138">
        <v>170</v>
      </c>
      <c r="X74" s="5"/>
      <c r="Y74" s="5"/>
      <c r="Z74" s="5"/>
      <c r="AA74" s="5"/>
      <c r="AB74" s="5"/>
      <c r="AC74" s="5"/>
    </row>
    <row r="75" spans="1:29" ht="18.75">
      <c r="A75" s="4">
        <v>67</v>
      </c>
      <c r="B75" s="4"/>
      <c r="C75" s="5" t="s">
        <v>87</v>
      </c>
      <c r="D75" s="4">
        <v>1953</v>
      </c>
      <c r="E75" s="4" t="s">
        <v>67</v>
      </c>
      <c r="F75" s="5"/>
      <c r="G75" s="6"/>
      <c r="H75" s="43">
        <v>10</v>
      </c>
      <c r="I75" s="102"/>
      <c r="J75" s="103"/>
      <c r="K75" s="6"/>
      <c r="L75" s="104"/>
      <c r="M75" s="105"/>
      <c r="N75" s="6"/>
      <c r="O75" s="6"/>
      <c r="P75" s="6"/>
      <c r="Q75" s="6"/>
      <c r="R75" s="128">
        <v>48</v>
      </c>
      <c r="S75" s="129">
        <v>60</v>
      </c>
      <c r="T75" s="104">
        <v>25</v>
      </c>
      <c r="U75" s="131">
        <v>52</v>
      </c>
      <c r="V75" s="4"/>
      <c r="W75" s="138">
        <f>H75+R75+S75+U75</f>
        <v>170</v>
      </c>
      <c r="X75" s="5"/>
      <c r="Y75" s="5"/>
      <c r="Z75" s="5"/>
      <c r="AA75" s="5"/>
      <c r="AB75" s="5"/>
      <c r="AC75" s="5"/>
    </row>
    <row r="76" spans="1:29" ht="18.75">
      <c r="A76" s="4">
        <v>68</v>
      </c>
      <c r="B76" s="4"/>
      <c r="C76" s="8" t="s">
        <v>126</v>
      </c>
      <c r="D76" s="4">
        <v>1964</v>
      </c>
      <c r="E76" s="4" t="s">
        <v>67</v>
      </c>
      <c r="F76" s="5"/>
      <c r="G76" s="6"/>
      <c r="H76" s="6"/>
      <c r="I76" s="102"/>
      <c r="J76" s="103"/>
      <c r="K76" s="43">
        <v>36</v>
      </c>
      <c r="L76" s="104"/>
      <c r="M76" s="105"/>
      <c r="N76" s="43">
        <v>40</v>
      </c>
      <c r="O76" s="43">
        <v>56</v>
      </c>
      <c r="P76" s="6"/>
      <c r="Q76" s="43">
        <v>28</v>
      </c>
      <c r="R76" s="108"/>
      <c r="S76" s="103"/>
      <c r="T76" s="104"/>
      <c r="U76" s="124"/>
      <c r="V76" s="4"/>
      <c r="W76" s="138">
        <f>SUM(K76:V76)</f>
        <v>160</v>
      </c>
      <c r="X76" s="5"/>
      <c r="Y76" s="5"/>
      <c r="Z76" s="5"/>
      <c r="AA76" s="5"/>
      <c r="AB76" s="5"/>
      <c r="AC76" s="5"/>
    </row>
    <row r="77" spans="1:29" ht="18.75">
      <c r="A77" s="4">
        <v>69</v>
      </c>
      <c r="B77" s="4"/>
      <c r="C77" s="8" t="s">
        <v>95</v>
      </c>
      <c r="D77" s="4">
        <v>2003</v>
      </c>
      <c r="E77" s="4" t="s">
        <v>68</v>
      </c>
      <c r="F77" s="5"/>
      <c r="G77" s="6"/>
      <c r="H77" s="6"/>
      <c r="I77" s="130">
        <v>36</v>
      </c>
      <c r="J77" s="103"/>
      <c r="K77" s="43">
        <v>48</v>
      </c>
      <c r="L77" s="126">
        <v>20</v>
      </c>
      <c r="M77" s="105"/>
      <c r="N77" s="6"/>
      <c r="O77" s="43">
        <v>5</v>
      </c>
      <c r="P77" s="6"/>
      <c r="Q77" s="6"/>
      <c r="R77" s="128">
        <v>8</v>
      </c>
      <c r="S77" s="103"/>
      <c r="T77" s="126">
        <v>24</v>
      </c>
      <c r="U77" s="124"/>
      <c r="V77" s="43">
        <v>16</v>
      </c>
      <c r="W77" s="138">
        <f>SUM(I77:V77)</f>
        <v>157</v>
      </c>
      <c r="X77" s="5"/>
      <c r="Y77" s="5"/>
      <c r="Z77" s="5"/>
      <c r="AA77" s="5"/>
      <c r="AB77" s="5"/>
      <c r="AC77" s="5"/>
    </row>
    <row r="78" spans="1:29" ht="18.75">
      <c r="A78" s="4">
        <v>70</v>
      </c>
      <c r="B78" s="4"/>
      <c r="C78" s="5" t="s">
        <v>77</v>
      </c>
      <c r="D78" s="4">
        <v>1964</v>
      </c>
      <c r="E78" s="4" t="s">
        <v>64</v>
      </c>
      <c r="F78" s="5"/>
      <c r="G78" s="6"/>
      <c r="H78" s="43">
        <v>36</v>
      </c>
      <c r="I78" s="130">
        <v>56</v>
      </c>
      <c r="J78" s="103"/>
      <c r="K78" s="6"/>
      <c r="L78" s="104"/>
      <c r="M78" s="105"/>
      <c r="N78" s="6"/>
      <c r="O78" s="43">
        <v>58</v>
      </c>
      <c r="P78" s="6"/>
      <c r="Q78" s="6"/>
      <c r="R78" s="108"/>
      <c r="S78" s="103"/>
      <c r="T78" s="104"/>
      <c r="U78" s="124"/>
      <c r="V78" s="4"/>
      <c r="W78" s="138">
        <f>SUM(H78:V78)</f>
        <v>150</v>
      </c>
      <c r="X78" s="5"/>
      <c r="Y78" s="5"/>
      <c r="Z78" s="5"/>
      <c r="AA78" s="5"/>
      <c r="AB78" s="5"/>
      <c r="AC78" s="5"/>
    </row>
    <row r="79" spans="1:29" ht="18.75">
      <c r="A79" s="4">
        <v>71</v>
      </c>
      <c r="B79" s="4"/>
      <c r="C79" s="8" t="s">
        <v>100</v>
      </c>
      <c r="D79" s="4">
        <v>1993</v>
      </c>
      <c r="E79" s="4" t="s">
        <v>64</v>
      </c>
      <c r="F79" s="26" t="s">
        <v>325</v>
      </c>
      <c r="G79" s="6"/>
      <c r="H79" s="6"/>
      <c r="I79" s="102"/>
      <c r="J79" s="129">
        <v>66</v>
      </c>
      <c r="K79" s="6"/>
      <c r="L79" s="126">
        <v>82</v>
      </c>
      <c r="M79" s="105"/>
      <c r="N79" s="6"/>
      <c r="O79" s="6"/>
      <c r="P79" s="6"/>
      <c r="Q79" s="6"/>
      <c r="R79" s="108"/>
      <c r="S79" s="103"/>
      <c r="T79" s="104"/>
      <c r="U79" s="124"/>
      <c r="V79" s="4"/>
      <c r="W79" s="138">
        <f>SUM(J79:V79)</f>
        <v>148</v>
      </c>
      <c r="X79" s="5"/>
      <c r="Y79" s="5"/>
      <c r="Z79" s="5"/>
      <c r="AA79" s="5"/>
      <c r="AB79" s="5"/>
      <c r="AC79" s="5"/>
    </row>
    <row r="80" spans="1:29" ht="18.75">
      <c r="A80" s="4">
        <v>72</v>
      </c>
      <c r="B80" s="4"/>
      <c r="C80" s="5" t="s">
        <v>36</v>
      </c>
      <c r="D80" s="4">
        <v>2000</v>
      </c>
      <c r="E80" s="4" t="s">
        <v>68</v>
      </c>
      <c r="F80" s="5"/>
      <c r="G80" s="43">
        <v>34</v>
      </c>
      <c r="H80" s="6"/>
      <c r="I80" s="102"/>
      <c r="J80" s="103"/>
      <c r="K80" s="6"/>
      <c r="L80" s="104"/>
      <c r="M80" s="105"/>
      <c r="N80" s="6"/>
      <c r="O80" s="6"/>
      <c r="P80" s="6"/>
      <c r="Q80" s="6"/>
      <c r="R80" s="128">
        <v>54</v>
      </c>
      <c r="S80" s="129">
        <v>30</v>
      </c>
      <c r="T80" s="104">
        <v>20</v>
      </c>
      <c r="U80" s="124"/>
      <c r="V80" s="43">
        <v>56</v>
      </c>
      <c r="W80" s="138">
        <f>G80+R80++V80</f>
        <v>144</v>
      </c>
      <c r="X80" s="5"/>
      <c r="Y80" s="5"/>
      <c r="Z80" s="5"/>
      <c r="AA80" s="5"/>
      <c r="AB80" s="5"/>
      <c r="AC80" s="5"/>
    </row>
    <row r="81" spans="1:29" ht="18.75">
      <c r="A81" s="4">
        <v>73</v>
      </c>
      <c r="B81" s="4"/>
      <c r="C81" s="8" t="s">
        <v>117</v>
      </c>
      <c r="D81" s="4">
        <v>2006</v>
      </c>
      <c r="E81" s="4" t="s">
        <v>64</v>
      </c>
      <c r="F81" s="5"/>
      <c r="G81" s="6"/>
      <c r="H81" s="6"/>
      <c r="I81" s="102"/>
      <c r="J81" s="103">
        <v>16</v>
      </c>
      <c r="K81" s="43">
        <v>22</v>
      </c>
      <c r="L81" s="126">
        <v>45</v>
      </c>
      <c r="M81" s="105"/>
      <c r="N81" s="6"/>
      <c r="O81" s="6"/>
      <c r="P81" s="6"/>
      <c r="Q81" s="43">
        <v>5</v>
      </c>
      <c r="R81" s="108"/>
      <c r="S81" s="129">
        <v>36</v>
      </c>
      <c r="T81" s="126">
        <v>20</v>
      </c>
      <c r="U81" s="124"/>
      <c r="V81" s="4"/>
      <c r="W81" s="138">
        <f>K81+L81+Q81+S81+T81</f>
        <v>128</v>
      </c>
      <c r="X81" s="5"/>
      <c r="Y81" s="5"/>
      <c r="Z81" s="5"/>
      <c r="AA81" s="5"/>
      <c r="AB81" s="5"/>
      <c r="AC81" s="5"/>
    </row>
    <row r="82" spans="1:29" ht="18.75">
      <c r="A82" s="4">
        <v>74</v>
      </c>
      <c r="B82" s="4"/>
      <c r="C82" s="5" t="s">
        <v>562</v>
      </c>
      <c r="D82" s="4">
        <v>1963</v>
      </c>
      <c r="E82" s="4" t="s">
        <v>64</v>
      </c>
      <c r="F82" s="5"/>
      <c r="G82" s="6"/>
      <c r="H82" s="6"/>
      <c r="I82" s="102"/>
      <c r="J82" s="103"/>
      <c r="K82" s="6"/>
      <c r="L82" s="104"/>
      <c r="M82" s="105"/>
      <c r="N82" s="6"/>
      <c r="O82" s="6"/>
      <c r="P82" s="6"/>
      <c r="Q82" s="6"/>
      <c r="R82" s="128">
        <v>20</v>
      </c>
      <c r="S82" s="129">
        <v>100</v>
      </c>
      <c r="T82" s="104">
        <v>100</v>
      </c>
      <c r="U82" s="124"/>
      <c r="V82" s="4"/>
      <c r="W82" s="138">
        <v>120</v>
      </c>
      <c r="X82" s="5"/>
      <c r="Y82" s="5"/>
      <c r="Z82" s="5"/>
      <c r="AA82" s="5"/>
      <c r="AB82" s="5"/>
      <c r="AC82" s="5"/>
    </row>
    <row r="83" spans="1:29" ht="18.75">
      <c r="A83" s="4">
        <v>75</v>
      </c>
      <c r="B83" s="4"/>
      <c r="C83" s="8" t="s">
        <v>96</v>
      </c>
      <c r="D83" s="4">
        <v>2002</v>
      </c>
      <c r="E83" s="4" t="s">
        <v>64</v>
      </c>
      <c r="F83" s="5"/>
      <c r="G83" s="6"/>
      <c r="H83" s="6"/>
      <c r="I83" s="130">
        <v>34</v>
      </c>
      <c r="J83" s="103"/>
      <c r="K83" s="6"/>
      <c r="L83" s="104"/>
      <c r="M83" s="105"/>
      <c r="N83" s="6"/>
      <c r="O83" s="43">
        <v>8</v>
      </c>
      <c r="P83" s="6"/>
      <c r="Q83" s="6"/>
      <c r="R83" s="108"/>
      <c r="S83" s="103"/>
      <c r="T83" s="126">
        <v>60</v>
      </c>
      <c r="U83" s="131">
        <v>16</v>
      </c>
      <c r="V83" s="4"/>
      <c r="W83" s="138">
        <f>SUM(I83:V83)</f>
        <v>118</v>
      </c>
      <c r="X83" s="5"/>
      <c r="Y83" s="5"/>
      <c r="Z83" s="5"/>
      <c r="AA83" s="5"/>
      <c r="AB83" s="5"/>
      <c r="AC83" s="5"/>
    </row>
    <row r="84" spans="1:29" ht="18.75">
      <c r="A84" s="4">
        <v>76</v>
      </c>
      <c r="B84" s="4"/>
      <c r="C84" s="8" t="s">
        <v>103</v>
      </c>
      <c r="D84" s="4">
        <v>1991</v>
      </c>
      <c r="E84" s="4" t="s">
        <v>66</v>
      </c>
      <c r="F84" s="5"/>
      <c r="G84" s="6"/>
      <c r="H84" s="6"/>
      <c r="I84" s="102"/>
      <c r="J84" s="129">
        <v>56</v>
      </c>
      <c r="K84" s="43">
        <v>52</v>
      </c>
      <c r="L84" s="104"/>
      <c r="M84" s="105"/>
      <c r="N84" s="6"/>
      <c r="O84" s="6"/>
      <c r="P84" s="6"/>
      <c r="Q84" s="6"/>
      <c r="R84" s="108"/>
      <c r="S84" s="103"/>
      <c r="T84" s="104"/>
      <c r="U84" s="124"/>
      <c r="V84" s="4"/>
      <c r="W84" s="138">
        <f>SUM(J84:V84)</f>
        <v>108</v>
      </c>
      <c r="X84" s="5"/>
      <c r="Y84" s="5"/>
      <c r="Z84" s="5"/>
      <c r="AA84" s="5"/>
      <c r="AB84" s="5"/>
      <c r="AC84" s="5"/>
    </row>
    <row r="85" spans="1:29" ht="18.75">
      <c r="A85" s="4">
        <v>77</v>
      </c>
      <c r="B85" s="4"/>
      <c r="C85" s="5" t="s">
        <v>41</v>
      </c>
      <c r="D85" s="4">
        <v>2001</v>
      </c>
      <c r="E85" s="4" t="s">
        <v>68</v>
      </c>
      <c r="F85" s="5"/>
      <c r="G85" s="43">
        <v>22</v>
      </c>
      <c r="H85" s="6"/>
      <c r="I85" s="102"/>
      <c r="J85" s="129">
        <v>67</v>
      </c>
      <c r="K85" s="6"/>
      <c r="L85" s="104"/>
      <c r="M85" s="105"/>
      <c r="N85" s="6"/>
      <c r="O85" s="6"/>
      <c r="P85" s="6"/>
      <c r="Q85" s="6"/>
      <c r="R85" s="108"/>
      <c r="S85" s="129">
        <v>16</v>
      </c>
      <c r="T85" s="104"/>
      <c r="U85" s="124"/>
      <c r="V85" s="4"/>
      <c r="W85" s="138">
        <f>SUM(G85:V85)</f>
        <v>105</v>
      </c>
      <c r="X85" s="5"/>
      <c r="Y85" s="5"/>
      <c r="Z85" s="5"/>
      <c r="AA85" s="5"/>
      <c r="AB85" s="5"/>
      <c r="AC85" s="5"/>
    </row>
    <row r="86" spans="1:29" ht="18.75">
      <c r="A86" s="4">
        <v>78</v>
      </c>
      <c r="B86" s="4"/>
      <c r="C86" s="8" t="s">
        <v>113</v>
      </c>
      <c r="D86" s="4">
        <v>2003</v>
      </c>
      <c r="E86" s="4" t="s">
        <v>66</v>
      </c>
      <c r="F86" s="5"/>
      <c r="G86" s="6"/>
      <c r="H86" s="6"/>
      <c r="I86" s="102"/>
      <c r="J86" s="129">
        <v>58</v>
      </c>
      <c r="K86" s="43">
        <v>24</v>
      </c>
      <c r="L86" s="104"/>
      <c r="M86" s="105"/>
      <c r="N86" s="6"/>
      <c r="O86" s="43">
        <v>20</v>
      </c>
      <c r="P86" s="6"/>
      <c r="Q86" s="6"/>
      <c r="R86" s="108"/>
      <c r="S86" s="103"/>
      <c r="T86" s="104"/>
      <c r="U86" s="124"/>
      <c r="V86" s="4"/>
      <c r="W86" s="138">
        <f>SUM(J86:V86)</f>
        <v>102</v>
      </c>
      <c r="X86" s="5"/>
      <c r="Y86" s="5"/>
      <c r="Z86" s="5"/>
      <c r="AA86" s="5"/>
      <c r="AB86" s="5"/>
      <c r="AC86" s="5"/>
    </row>
    <row r="87" spans="1:29" ht="18.75">
      <c r="A87" s="4">
        <v>79</v>
      </c>
      <c r="B87" s="4"/>
      <c r="C87" s="8" t="s">
        <v>111</v>
      </c>
      <c r="D87" s="4">
        <v>2003</v>
      </c>
      <c r="E87" s="4" t="s">
        <v>64</v>
      </c>
      <c r="F87" s="5"/>
      <c r="G87" s="6"/>
      <c r="H87" s="6"/>
      <c r="I87" s="102"/>
      <c r="J87" s="129">
        <v>44</v>
      </c>
      <c r="K87" s="6">
        <v>16</v>
      </c>
      <c r="L87" s="126">
        <v>23</v>
      </c>
      <c r="M87" s="127">
        <v>34</v>
      </c>
      <c r="N87" s="6"/>
      <c r="O87" s="6"/>
      <c r="P87" s="6"/>
      <c r="Q87" s="6"/>
      <c r="R87" s="108"/>
      <c r="S87" s="103"/>
      <c r="T87" s="104"/>
      <c r="U87" s="124"/>
      <c r="V87" s="4"/>
      <c r="W87" s="138">
        <f>J87+L87+M87</f>
        <v>101</v>
      </c>
      <c r="X87" s="5"/>
      <c r="Y87" s="5"/>
      <c r="Z87" s="5"/>
      <c r="AA87" s="5"/>
      <c r="AB87" s="5"/>
      <c r="AC87" s="5"/>
    </row>
    <row r="88" spans="1:29" ht="18.75">
      <c r="A88" s="4">
        <v>80</v>
      </c>
      <c r="B88" s="4"/>
      <c r="C88" s="8" t="s">
        <v>121</v>
      </c>
      <c r="D88" s="4">
        <v>2003</v>
      </c>
      <c r="E88" s="4" t="s">
        <v>64</v>
      </c>
      <c r="F88" s="5"/>
      <c r="G88" s="6"/>
      <c r="H88" s="6"/>
      <c r="I88" s="102"/>
      <c r="J88" s="103"/>
      <c r="K88" s="43">
        <v>23</v>
      </c>
      <c r="L88" s="126">
        <v>44</v>
      </c>
      <c r="M88" s="105"/>
      <c r="N88" s="6"/>
      <c r="O88" s="43">
        <v>16</v>
      </c>
      <c r="P88" s="43">
        <v>18</v>
      </c>
      <c r="Q88" s="6"/>
      <c r="R88" s="108"/>
      <c r="S88" s="103"/>
      <c r="T88" s="104"/>
      <c r="U88" s="124"/>
      <c r="V88" s="4"/>
      <c r="W88" s="138">
        <f>SUM(K88:V88)</f>
        <v>101</v>
      </c>
      <c r="X88" s="5"/>
      <c r="Y88" s="5"/>
      <c r="Z88" s="5"/>
      <c r="AA88" s="5"/>
      <c r="AB88" s="5"/>
      <c r="AC88" s="5"/>
    </row>
    <row r="89" spans="1:29" ht="18.75">
      <c r="A89" s="4">
        <v>81</v>
      </c>
      <c r="B89" s="4"/>
      <c r="C89" s="8" t="s">
        <v>119</v>
      </c>
      <c r="D89" s="4">
        <v>2003</v>
      </c>
      <c r="E89" s="4" t="s">
        <v>68</v>
      </c>
      <c r="F89" s="5"/>
      <c r="G89" s="6"/>
      <c r="H89" s="6"/>
      <c r="I89" s="102"/>
      <c r="J89" s="103"/>
      <c r="K89" s="43">
        <v>37</v>
      </c>
      <c r="L89" s="126">
        <v>51</v>
      </c>
      <c r="M89" s="105"/>
      <c r="N89" s="6"/>
      <c r="O89" s="6"/>
      <c r="P89" s="6"/>
      <c r="Q89" s="6"/>
      <c r="R89" s="128">
        <v>12</v>
      </c>
      <c r="S89" s="103"/>
      <c r="T89" s="104"/>
      <c r="U89" s="124"/>
      <c r="V89" s="4"/>
      <c r="W89" s="138">
        <f>SUM(K89:V89)</f>
        <v>100</v>
      </c>
      <c r="X89" s="5"/>
      <c r="Y89" s="5"/>
      <c r="Z89" s="5"/>
      <c r="AA89" s="5"/>
      <c r="AB89" s="5"/>
      <c r="AC89" s="5"/>
    </row>
    <row r="90" spans="1:29" ht="18.75">
      <c r="A90" s="4">
        <v>82</v>
      </c>
      <c r="B90" s="4"/>
      <c r="C90" s="5" t="s">
        <v>29</v>
      </c>
      <c r="D90" s="4">
        <v>1990</v>
      </c>
      <c r="E90" s="4" t="s">
        <v>64</v>
      </c>
      <c r="F90" s="5"/>
      <c r="G90" s="43">
        <v>48</v>
      </c>
      <c r="H90" s="43">
        <v>48</v>
      </c>
      <c r="I90" s="102"/>
      <c r="J90" s="103"/>
      <c r="K90" s="6"/>
      <c r="L90" s="104"/>
      <c r="M90" s="105"/>
      <c r="N90" s="6"/>
      <c r="O90" s="6"/>
      <c r="P90" s="6"/>
      <c r="Q90" s="6"/>
      <c r="R90" s="108"/>
      <c r="S90" s="103"/>
      <c r="T90" s="104"/>
      <c r="U90" s="124"/>
      <c r="V90" s="4"/>
      <c r="W90" s="138">
        <f>SUM(G90:V90)</f>
        <v>96</v>
      </c>
      <c r="X90" s="5"/>
      <c r="Y90" s="5"/>
      <c r="Z90" s="5"/>
      <c r="AA90" s="5"/>
      <c r="AB90" s="5"/>
      <c r="AC90" s="5"/>
    </row>
    <row r="91" spans="1:29" ht="18.75">
      <c r="A91" s="4">
        <v>83</v>
      </c>
      <c r="B91" s="4"/>
      <c r="C91" s="5" t="s">
        <v>57</v>
      </c>
      <c r="D91" s="4">
        <v>2003</v>
      </c>
      <c r="E91" s="4" t="s">
        <v>64</v>
      </c>
      <c r="F91" s="5"/>
      <c r="G91" s="43">
        <v>5</v>
      </c>
      <c r="H91" s="6"/>
      <c r="I91" s="102"/>
      <c r="J91" s="129">
        <v>30</v>
      </c>
      <c r="K91" s="43">
        <v>56</v>
      </c>
      <c r="L91" s="104">
        <v>7</v>
      </c>
      <c r="M91" s="105"/>
      <c r="N91" s="6"/>
      <c r="O91" s="6"/>
      <c r="P91" s="6"/>
      <c r="Q91" s="6"/>
      <c r="R91" s="108"/>
      <c r="S91" s="103"/>
      <c r="T91" s="104"/>
      <c r="U91" s="124"/>
      <c r="V91" s="4"/>
      <c r="W91" s="138">
        <v>91</v>
      </c>
      <c r="X91" s="5"/>
      <c r="Y91" s="5"/>
      <c r="Z91" s="5"/>
      <c r="AA91" s="5"/>
      <c r="AB91" s="5"/>
      <c r="AC91" s="5"/>
    </row>
    <row r="92" spans="1:29" ht="18.75">
      <c r="A92" s="4">
        <v>84</v>
      </c>
      <c r="B92" s="4"/>
      <c r="C92" s="8" t="s">
        <v>570</v>
      </c>
      <c r="D92" s="4">
        <v>2005</v>
      </c>
      <c r="E92" s="4" t="s">
        <v>65</v>
      </c>
      <c r="F92" s="5"/>
      <c r="G92" s="6"/>
      <c r="H92" s="6"/>
      <c r="I92" s="102"/>
      <c r="J92" s="103"/>
      <c r="K92" s="6"/>
      <c r="L92" s="104"/>
      <c r="M92" s="127">
        <v>32</v>
      </c>
      <c r="N92" s="43">
        <v>34</v>
      </c>
      <c r="O92" s="6"/>
      <c r="P92" s="6"/>
      <c r="Q92" s="6"/>
      <c r="R92" s="108"/>
      <c r="S92" s="103"/>
      <c r="T92" s="126">
        <v>21</v>
      </c>
      <c r="U92" s="124"/>
      <c r="V92" s="4"/>
      <c r="W92" s="138">
        <f>SUM(M92:V92)</f>
        <v>87</v>
      </c>
      <c r="X92" s="5"/>
      <c r="Y92" s="5"/>
      <c r="Z92" s="5"/>
      <c r="AA92" s="5"/>
      <c r="AB92" s="5"/>
      <c r="AC92" s="5"/>
    </row>
    <row r="93" spans="1:29" ht="18.75">
      <c r="A93" s="4">
        <v>85</v>
      </c>
      <c r="B93" s="4"/>
      <c r="C93" s="5" t="s">
        <v>491</v>
      </c>
      <c r="D93" s="4">
        <v>2005</v>
      </c>
      <c r="E93" s="4" t="s">
        <v>64</v>
      </c>
      <c r="F93" s="5"/>
      <c r="G93" s="6"/>
      <c r="H93" s="6"/>
      <c r="I93" s="102"/>
      <c r="J93" s="103"/>
      <c r="K93" s="6"/>
      <c r="L93" s="104"/>
      <c r="M93" s="127">
        <v>18</v>
      </c>
      <c r="N93" s="6"/>
      <c r="O93" s="6"/>
      <c r="P93" s="6"/>
      <c r="Q93" s="6"/>
      <c r="R93" s="108"/>
      <c r="S93" s="103">
        <v>40</v>
      </c>
      <c r="T93" s="126">
        <v>68</v>
      </c>
      <c r="U93" s="124"/>
      <c r="V93" s="4"/>
      <c r="W93" s="138">
        <f>M93+T93</f>
        <v>86</v>
      </c>
      <c r="X93" s="5"/>
      <c r="Y93" s="5"/>
      <c r="Z93" s="5"/>
      <c r="AA93" s="5"/>
      <c r="AB93" s="5"/>
      <c r="AC93" s="5"/>
    </row>
    <row r="94" spans="1:29" ht="18.75">
      <c r="A94" s="4">
        <v>86</v>
      </c>
      <c r="B94" s="4"/>
      <c r="C94" s="8" t="s">
        <v>101</v>
      </c>
      <c r="D94" s="4">
        <v>1992</v>
      </c>
      <c r="E94" s="4" t="s">
        <v>66</v>
      </c>
      <c r="F94" s="5"/>
      <c r="G94" s="6"/>
      <c r="H94" s="6"/>
      <c r="I94" s="102"/>
      <c r="J94" s="129">
        <v>40</v>
      </c>
      <c r="K94" s="43">
        <v>42</v>
      </c>
      <c r="L94" s="104"/>
      <c r="M94" s="105"/>
      <c r="N94" s="6"/>
      <c r="O94" s="6"/>
      <c r="P94" s="6"/>
      <c r="Q94" s="6"/>
      <c r="R94" s="108"/>
      <c r="S94" s="103"/>
      <c r="T94" s="104"/>
      <c r="U94" s="124"/>
      <c r="V94" s="4"/>
      <c r="W94" s="138">
        <v>82</v>
      </c>
      <c r="X94" s="5"/>
      <c r="Y94" s="5"/>
      <c r="Z94" s="5"/>
      <c r="AA94" s="5"/>
      <c r="AB94" s="5"/>
      <c r="AC94" s="5"/>
    </row>
    <row r="95" spans="1:29" ht="18.75">
      <c r="A95" s="4">
        <v>87</v>
      </c>
      <c r="B95" s="4"/>
      <c r="C95" s="8" t="s">
        <v>122</v>
      </c>
      <c r="D95" s="4">
        <v>2003</v>
      </c>
      <c r="E95" s="4" t="s">
        <v>68</v>
      </c>
      <c r="F95" s="5"/>
      <c r="G95" s="6"/>
      <c r="H95" s="6"/>
      <c r="I95" s="102"/>
      <c r="J95" s="103"/>
      <c r="K95" s="43">
        <v>68</v>
      </c>
      <c r="L95" s="104"/>
      <c r="M95" s="105"/>
      <c r="N95" s="6"/>
      <c r="O95" s="43">
        <v>5</v>
      </c>
      <c r="P95" s="6"/>
      <c r="Q95" s="6"/>
      <c r="R95" s="108"/>
      <c r="S95" s="103"/>
      <c r="T95" s="104"/>
      <c r="U95" s="124"/>
      <c r="V95" s="4"/>
      <c r="W95" s="138">
        <v>73</v>
      </c>
      <c r="X95" s="5"/>
      <c r="Y95" s="5"/>
      <c r="Z95" s="5"/>
      <c r="AA95" s="5"/>
      <c r="AB95" s="5"/>
      <c r="AC95" s="5"/>
    </row>
    <row r="96" spans="1:29" ht="18.75">
      <c r="A96" s="4">
        <v>88</v>
      </c>
      <c r="B96" s="4"/>
      <c r="C96" s="8" t="s">
        <v>115</v>
      </c>
      <c r="D96" s="4">
        <v>2005</v>
      </c>
      <c r="E96" s="4" t="s">
        <v>66</v>
      </c>
      <c r="F96" s="5"/>
      <c r="G96" s="6"/>
      <c r="H96" s="6"/>
      <c r="I96" s="102"/>
      <c r="J96" s="129">
        <v>34</v>
      </c>
      <c r="K96" s="43">
        <v>40</v>
      </c>
      <c r="L96" s="104">
        <v>30</v>
      </c>
      <c r="M96" s="105"/>
      <c r="N96" s="6"/>
      <c r="O96" s="6"/>
      <c r="P96" s="6"/>
      <c r="Q96" s="6"/>
      <c r="R96" s="108"/>
      <c r="S96" s="103"/>
      <c r="T96" s="104"/>
      <c r="U96" s="124"/>
      <c r="V96" s="4"/>
      <c r="W96" s="138">
        <v>72</v>
      </c>
      <c r="X96" s="5"/>
      <c r="Y96" s="5"/>
      <c r="Z96" s="5"/>
      <c r="AA96" s="5"/>
      <c r="AB96" s="5"/>
      <c r="AC96" s="5"/>
    </row>
    <row r="97" spans="1:29" ht="18.75">
      <c r="A97" s="4">
        <v>89</v>
      </c>
      <c r="B97" s="4"/>
      <c r="C97" s="5" t="s">
        <v>569</v>
      </c>
      <c r="D97" s="4">
        <v>2002</v>
      </c>
      <c r="E97" s="4" t="s">
        <v>65</v>
      </c>
      <c r="F97" s="5"/>
      <c r="G97" s="6"/>
      <c r="H97" s="6"/>
      <c r="I97" s="102"/>
      <c r="J97" s="103"/>
      <c r="K97" s="6"/>
      <c r="L97" s="104"/>
      <c r="M97" s="127">
        <v>30</v>
      </c>
      <c r="N97" s="6"/>
      <c r="O97" s="6"/>
      <c r="P97" s="6"/>
      <c r="Q97" s="6"/>
      <c r="R97" s="108"/>
      <c r="S97" s="129">
        <v>40</v>
      </c>
      <c r="T97" s="104">
        <v>14</v>
      </c>
      <c r="U97" s="124"/>
      <c r="V97" s="4"/>
      <c r="W97" s="138">
        <v>70</v>
      </c>
      <c r="X97" s="5"/>
      <c r="Y97" s="5"/>
      <c r="Z97" s="5"/>
      <c r="AA97" s="5"/>
      <c r="AB97" s="5"/>
      <c r="AC97" s="5"/>
    </row>
    <row r="98" spans="1:29" ht="18.75">
      <c r="A98" s="4">
        <v>90</v>
      </c>
      <c r="B98" s="4"/>
      <c r="C98" s="8" t="s">
        <v>120</v>
      </c>
      <c r="D98" s="4">
        <v>2003</v>
      </c>
      <c r="E98" s="4" t="s">
        <v>64</v>
      </c>
      <c r="F98" s="5"/>
      <c r="G98" s="6"/>
      <c r="H98" s="6"/>
      <c r="I98" s="102"/>
      <c r="J98" s="129">
        <v>37</v>
      </c>
      <c r="K98" s="43">
        <v>30</v>
      </c>
      <c r="L98" s="104">
        <v>14</v>
      </c>
      <c r="M98" s="105"/>
      <c r="N98" s="6"/>
      <c r="O98" s="6"/>
      <c r="P98" s="6"/>
      <c r="Q98" s="6"/>
      <c r="R98" s="108"/>
      <c r="S98" s="103"/>
      <c r="T98" s="104"/>
      <c r="U98" s="124"/>
      <c r="V98" s="4"/>
      <c r="W98" s="138">
        <v>67</v>
      </c>
      <c r="X98" s="5"/>
      <c r="Y98" s="5"/>
      <c r="Z98" s="5"/>
      <c r="AA98" s="5"/>
      <c r="AB98" s="5"/>
      <c r="AC98" s="5"/>
    </row>
    <row r="99" spans="1:29" ht="18.75">
      <c r="A99" s="4">
        <v>91</v>
      </c>
      <c r="B99" s="4"/>
      <c r="C99" s="5" t="s">
        <v>556</v>
      </c>
      <c r="D99" s="4"/>
      <c r="E99" s="4" t="s">
        <v>557</v>
      </c>
      <c r="F99" s="5"/>
      <c r="G99" s="6"/>
      <c r="H99" s="6"/>
      <c r="I99" s="102"/>
      <c r="J99" s="103"/>
      <c r="K99" s="6"/>
      <c r="L99" s="104"/>
      <c r="M99" s="105"/>
      <c r="N99" s="6"/>
      <c r="O99" s="6"/>
      <c r="P99" s="6"/>
      <c r="Q99" s="43">
        <v>64</v>
      </c>
      <c r="R99" s="108"/>
      <c r="S99" s="103"/>
      <c r="T99" s="104"/>
      <c r="U99" s="124"/>
      <c r="V99" s="4"/>
      <c r="W99" s="138">
        <v>64</v>
      </c>
      <c r="X99" s="5"/>
      <c r="Y99" s="5"/>
      <c r="Z99" s="5"/>
      <c r="AA99" s="5"/>
      <c r="AB99" s="5"/>
      <c r="AC99" s="5"/>
    </row>
    <row r="100" spans="1:29" ht="18.75">
      <c r="A100" s="4">
        <v>92</v>
      </c>
      <c r="B100" s="4"/>
      <c r="C100" s="5" t="s">
        <v>561</v>
      </c>
      <c r="D100" s="4"/>
      <c r="E100" s="4" t="s">
        <v>68</v>
      </c>
      <c r="F100" s="5"/>
      <c r="G100" s="6"/>
      <c r="H100" s="6"/>
      <c r="I100" s="102"/>
      <c r="J100" s="103"/>
      <c r="K100" s="6"/>
      <c r="L100" s="104"/>
      <c r="M100" s="105"/>
      <c r="N100" s="6"/>
      <c r="O100" s="6"/>
      <c r="P100" s="6"/>
      <c r="Q100" s="6"/>
      <c r="R100" s="128">
        <v>58</v>
      </c>
      <c r="S100" s="103"/>
      <c r="T100" s="104"/>
      <c r="U100" s="124"/>
      <c r="V100" s="4"/>
      <c r="W100" s="138">
        <v>58</v>
      </c>
      <c r="X100" s="5"/>
      <c r="Y100" s="5"/>
      <c r="Z100" s="5"/>
      <c r="AA100" s="5"/>
      <c r="AB100" s="5"/>
      <c r="AC100" s="5"/>
    </row>
    <row r="101" spans="1:29" ht="18.75">
      <c r="A101" s="4">
        <v>93</v>
      </c>
      <c r="B101" s="4"/>
      <c r="C101" s="5" t="s">
        <v>56</v>
      </c>
      <c r="D101" s="4">
        <v>2001</v>
      </c>
      <c r="E101" s="4" t="s">
        <v>64</v>
      </c>
      <c r="F101" s="5"/>
      <c r="G101" s="43">
        <v>5</v>
      </c>
      <c r="H101" s="6"/>
      <c r="I101" s="130">
        <v>52</v>
      </c>
      <c r="J101" s="103"/>
      <c r="K101" s="6"/>
      <c r="L101" s="104"/>
      <c r="M101" s="105"/>
      <c r="N101" s="6"/>
      <c r="O101" s="6"/>
      <c r="P101" s="6"/>
      <c r="Q101" s="6"/>
      <c r="R101" s="108"/>
      <c r="S101" s="103"/>
      <c r="T101" s="104"/>
      <c r="U101" s="124"/>
      <c r="V101" s="4"/>
      <c r="W101" s="138">
        <v>57</v>
      </c>
      <c r="X101" s="5"/>
      <c r="Y101" s="5"/>
      <c r="Z101" s="5"/>
      <c r="AA101" s="5"/>
      <c r="AB101" s="5"/>
      <c r="AC101" s="5"/>
    </row>
    <row r="102" spans="1:29" ht="18.75">
      <c r="A102" s="4">
        <v>94</v>
      </c>
      <c r="B102" s="4"/>
      <c r="C102" s="5" t="s">
        <v>26</v>
      </c>
      <c r="D102" s="4">
        <v>2001</v>
      </c>
      <c r="E102" s="4" t="s">
        <v>64</v>
      </c>
      <c r="F102" s="5"/>
      <c r="G102" s="43">
        <v>54</v>
      </c>
      <c r="H102" s="6"/>
      <c r="I102" s="102"/>
      <c r="J102" s="103"/>
      <c r="K102" s="6"/>
      <c r="L102" s="104"/>
      <c r="M102" s="105"/>
      <c r="N102" s="6"/>
      <c r="O102" s="6"/>
      <c r="P102" s="6"/>
      <c r="Q102" s="6"/>
      <c r="R102" s="108"/>
      <c r="S102" s="103"/>
      <c r="T102" s="104"/>
      <c r="U102" s="124"/>
      <c r="V102" s="4"/>
      <c r="W102" s="138">
        <v>54</v>
      </c>
      <c r="X102" s="5"/>
      <c r="Y102" s="5"/>
      <c r="Z102" s="5"/>
      <c r="AA102" s="5"/>
      <c r="AB102" s="5"/>
      <c r="AC102" s="5"/>
    </row>
    <row r="103" spans="1:29" ht="18.75">
      <c r="A103" s="4">
        <v>95</v>
      </c>
      <c r="B103" s="4"/>
      <c r="C103" s="8" t="s">
        <v>102</v>
      </c>
      <c r="D103" s="4">
        <v>1970</v>
      </c>
      <c r="E103" s="4" t="s">
        <v>67</v>
      </c>
      <c r="F103" s="5"/>
      <c r="G103" s="6"/>
      <c r="H103" s="6"/>
      <c r="I103" s="102"/>
      <c r="J103" s="129">
        <v>34</v>
      </c>
      <c r="K103" s="6"/>
      <c r="L103" s="126">
        <v>19</v>
      </c>
      <c r="M103" s="105"/>
      <c r="N103" s="6"/>
      <c r="O103" s="6"/>
      <c r="P103" s="6"/>
      <c r="Q103" s="6"/>
      <c r="R103" s="108"/>
      <c r="S103" s="103"/>
      <c r="T103" s="104"/>
      <c r="U103" s="124"/>
      <c r="V103" s="4"/>
      <c r="W103" s="138">
        <v>53</v>
      </c>
      <c r="X103" s="5"/>
      <c r="Y103" s="5"/>
      <c r="Z103" s="5"/>
      <c r="AA103" s="5"/>
      <c r="AB103" s="5"/>
      <c r="AC103" s="5"/>
    </row>
    <row r="104" spans="1:29" ht="18.75">
      <c r="A104" s="4">
        <v>96</v>
      </c>
      <c r="B104" s="4"/>
      <c r="C104" s="5" t="s">
        <v>27</v>
      </c>
      <c r="D104" s="4">
        <v>2001</v>
      </c>
      <c r="E104" s="4" t="s">
        <v>64</v>
      </c>
      <c r="F104" s="5"/>
      <c r="G104" s="43">
        <v>52</v>
      </c>
      <c r="H104" s="6"/>
      <c r="I104" s="102"/>
      <c r="J104" s="103"/>
      <c r="K104" s="6"/>
      <c r="L104" s="104"/>
      <c r="M104" s="105"/>
      <c r="N104" s="6"/>
      <c r="O104" s="6"/>
      <c r="P104" s="6"/>
      <c r="Q104" s="6"/>
      <c r="R104" s="108"/>
      <c r="S104" s="103"/>
      <c r="T104" s="104"/>
      <c r="U104" s="124"/>
      <c r="V104" s="4"/>
      <c r="W104" s="138">
        <v>52</v>
      </c>
      <c r="X104" s="5"/>
      <c r="Y104" s="5"/>
      <c r="Z104" s="5"/>
      <c r="AA104" s="5"/>
      <c r="AB104" s="5"/>
      <c r="AC104" s="5"/>
    </row>
    <row r="105" spans="1:29" ht="18.75">
      <c r="A105" s="4">
        <v>97</v>
      </c>
      <c r="B105" s="4"/>
      <c r="C105" s="5" t="s">
        <v>86</v>
      </c>
      <c r="D105" s="4">
        <v>2004</v>
      </c>
      <c r="E105" s="4" t="s">
        <v>66</v>
      </c>
      <c r="F105" s="5"/>
      <c r="G105" s="6"/>
      <c r="H105" s="43">
        <v>12</v>
      </c>
      <c r="I105" s="102"/>
      <c r="J105" s="103"/>
      <c r="K105" s="6">
        <v>9</v>
      </c>
      <c r="L105" s="126">
        <v>37</v>
      </c>
      <c r="M105" s="127">
        <v>5</v>
      </c>
      <c r="N105" s="43">
        <v>5</v>
      </c>
      <c r="O105" s="6"/>
      <c r="P105" s="6"/>
      <c r="Q105" s="6"/>
      <c r="R105" s="108"/>
      <c r="S105" s="103"/>
      <c r="T105" s="104"/>
      <c r="U105" s="124"/>
      <c r="V105" s="4"/>
      <c r="W105" s="138">
        <f>L105+M105+N105</f>
        <v>47</v>
      </c>
      <c r="X105" s="5"/>
      <c r="Y105" s="5"/>
      <c r="Z105" s="5"/>
      <c r="AA105" s="5"/>
      <c r="AB105" s="5"/>
      <c r="AC105" s="5"/>
    </row>
    <row r="106" spans="1:29" ht="18.75">
      <c r="A106" s="4">
        <v>98</v>
      </c>
      <c r="B106" s="4"/>
      <c r="C106" s="8" t="s">
        <v>124</v>
      </c>
      <c r="D106" s="4">
        <v>2003</v>
      </c>
      <c r="E106" s="4" t="s">
        <v>66</v>
      </c>
      <c r="F106" s="5"/>
      <c r="G106" s="6"/>
      <c r="H106" s="6"/>
      <c r="I106" s="102"/>
      <c r="J106" s="103"/>
      <c r="K106" s="43">
        <v>36</v>
      </c>
      <c r="L106" s="126">
        <v>10</v>
      </c>
      <c r="M106" s="105"/>
      <c r="N106" s="6"/>
      <c r="O106" s="6"/>
      <c r="P106" s="6"/>
      <c r="Q106" s="6"/>
      <c r="R106" s="108"/>
      <c r="S106" s="103"/>
      <c r="T106" s="104"/>
      <c r="U106" s="124"/>
      <c r="V106" s="4"/>
      <c r="W106" s="138">
        <v>46</v>
      </c>
      <c r="X106" s="5"/>
      <c r="Y106" s="5"/>
      <c r="Z106" s="5"/>
      <c r="AA106" s="5"/>
      <c r="AB106" s="5"/>
      <c r="AC106" s="5"/>
    </row>
    <row r="107" spans="1:29" ht="18.75">
      <c r="A107" s="4">
        <v>99</v>
      </c>
      <c r="B107" s="4"/>
      <c r="C107" s="5" t="s">
        <v>567</v>
      </c>
      <c r="D107" s="4"/>
      <c r="E107" s="4" t="s">
        <v>568</v>
      </c>
      <c r="F107" s="5"/>
      <c r="G107" s="6"/>
      <c r="H107" s="6"/>
      <c r="I107" s="102"/>
      <c r="J107" s="103"/>
      <c r="K107" s="6"/>
      <c r="L107" s="104"/>
      <c r="M107" s="105"/>
      <c r="N107" s="6"/>
      <c r="O107" s="6"/>
      <c r="P107" s="6"/>
      <c r="Q107" s="6"/>
      <c r="R107" s="108"/>
      <c r="S107" s="129">
        <v>44</v>
      </c>
      <c r="T107" s="104">
        <v>20</v>
      </c>
      <c r="U107" s="124"/>
      <c r="V107" s="4"/>
      <c r="W107" s="138">
        <v>44</v>
      </c>
      <c r="X107" s="5"/>
      <c r="Y107" s="5"/>
      <c r="Z107" s="5"/>
      <c r="AA107" s="5"/>
      <c r="AB107" s="5"/>
      <c r="AC107" s="5"/>
    </row>
    <row r="108" spans="1:29" ht="18.75">
      <c r="A108" s="4">
        <v>100</v>
      </c>
      <c r="B108" s="4"/>
      <c r="C108" s="5" t="s">
        <v>489</v>
      </c>
      <c r="D108" s="4">
        <v>2004</v>
      </c>
      <c r="E108" s="4" t="s">
        <v>64</v>
      </c>
      <c r="F108" s="5"/>
      <c r="G108" s="6"/>
      <c r="H108" s="6"/>
      <c r="I108" s="102"/>
      <c r="J108" s="103"/>
      <c r="K108" s="6"/>
      <c r="L108" s="104"/>
      <c r="M108" s="127">
        <v>22</v>
      </c>
      <c r="N108" s="6"/>
      <c r="O108" s="6"/>
      <c r="P108" s="6"/>
      <c r="Q108" s="6"/>
      <c r="R108" s="108"/>
      <c r="S108" s="103"/>
      <c r="T108" s="104"/>
      <c r="U108" s="124"/>
      <c r="V108" s="43">
        <v>22</v>
      </c>
      <c r="W108" s="138">
        <v>44</v>
      </c>
      <c r="X108" s="5"/>
      <c r="Y108" s="5"/>
      <c r="Z108" s="5"/>
      <c r="AA108" s="5"/>
      <c r="AB108" s="5"/>
      <c r="AC108" s="5"/>
    </row>
    <row r="109" spans="1:29" ht="18.75">
      <c r="A109" s="4">
        <v>101</v>
      </c>
      <c r="B109" s="4"/>
      <c r="C109" s="5" t="s">
        <v>490</v>
      </c>
      <c r="D109" s="4">
        <v>2003</v>
      </c>
      <c r="E109" s="4" t="s">
        <v>64</v>
      </c>
      <c r="F109" s="5"/>
      <c r="G109" s="6"/>
      <c r="H109" s="6"/>
      <c r="I109" s="102"/>
      <c r="J109" s="103"/>
      <c r="K109" s="6"/>
      <c r="L109" s="104"/>
      <c r="M109" s="127">
        <v>20</v>
      </c>
      <c r="N109" s="6"/>
      <c r="O109" s="6"/>
      <c r="P109" s="6"/>
      <c r="Q109" s="6"/>
      <c r="R109" s="108"/>
      <c r="S109" s="103"/>
      <c r="T109" s="104"/>
      <c r="U109" s="124"/>
      <c r="V109" s="43">
        <v>24</v>
      </c>
      <c r="W109" s="138">
        <v>44</v>
      </c>
      <c r="X109" s="5"/>
      <c r="Y109" s="5"/>
      <c r="Z109" s="5"/>
      <c r="AA109" s="5"/>
      <c r="AB109" s="5"/>
      <c r="AC109" s="5"/>
    </row>
    <row r="110" spans="1:29" ht="18.75">
      <c r="A110" s="4">
        <v>102</v>
      </c>
      <c r="B110" s="4"/>
      <c r="C110" s="8" t="s">
        <v>94</v>
      </c>
      <c r="D110" s="4">
        <v>2003</v>
      </c>
      <c r="E110" s="4" t="s">
        <v>68</v>
      </c>
      <c r="F110" s="5"/>
      <c r="G110" s="6"/>
      <c r="H110" s="6"/>
      <c r="I110" s="130">
        <v>38</v>
      </c>
      <c r="J110" s="103"/>
      <c r="K110" s="6"/>
      <c r="L110" s="104"/>
      <c r="M110" s="105"/>
      <c r="N110" s="6"/>
      <c r="O110" s="6"/>
      <c r="P110" s="6"/>
      <c r="Q110" s="6"/>
      <c r="R110" s="108"/>
      <c r="S110" s="103"/>
      <c r="T110" s="104"/>
      <c r="U110" s="124"/>
      <c r="V110" s="4"/>
      <c r="W110" s="138">
        <v>38</v>
      </c>
      <c r="X110" s="5"/>
      <c r="Y110" s="5"/>
      <c r="Z110" s="5"/>
      <c r="AA110" s="5"/>
      <c r="AB110" s="5"/>
      <c r="AC110" s="5"/>
    </row>
    <row r="111" spans="1:29" ht="18.75">
      <c r="A111" s="4">
        <v>103</v>
      </c>
      <c r="B111" s="4"/>
      <c r="C111" s="5" t="s">
        <v>34</v>
      </c>
      <c r="D111" s="4">
        <v>2004</v>
      </c>
      <c r="E111" s="4" t="s">
        <v>64</v>
      </c>
      <c r="F111" s="5"/>
      <c r="G111" s="43">
        <v>38</v>
      </c>
      <c r="H111" s="6"/>
      <c r="I111" s="102"/>
      <c r="J111" s="103"/>
      <c r="K111" s="6"/>
      <c r="L111" s="104"/>
      <c r="M111" s="105"/>
      <c r="N111" s="6"/>
      <c r="O111" s="6"/>
      <c r="P111" s="6"/>
      <c r="Q111" s="6"/>
      <c r="R111" s="108"/>
      <c r="S111" s="103"/>
      <c r="T111" s="104"/>
      <c r="U111" s="124"/>
      <c r="V111" s="4"/>
      <c r="W111" s="138">
        <v>38</v>
      </c>
      <c r="X111" s="5"/>
      <c r="Y111" s="5"/>
      <c r="Z111" s="5"/>
      <c r="AA111" s="5"/>
      <c r="AB111" s="5"/>
      <c r="AC111" s="5"/>
    </row>
    <row r="112" spans="1:29" ht="18.75">
      <c r="A112" s="4">
        <v>104</v>
      </c>
      <c r="B112" s="4"/>
      <c r="C112" s="5" t="s">
        <v>580</v>
      </c>
      <c r="D112" s="4">
        <v>2002</v>
      </c>
      <c r="E112" s="4" t="s">
        <v>68</v>
      </c>
      <c r="F112" s="5"/>
      <c r="G112" s="4"/>
      <c r="H112" s="4"/>
      <c r="I112" s="9"/>
      <c r="J112" s="11"/>
      <c r="K112" s="4"/>
      <c r="L112" s="10"/>
      <c r="M112" s="42"/>
      <c r="N112" s="4"/>
      <c r="O112" s="4"/>
      <c r="P112" s="4"/>
      <c r="Q112" s="4"/>
      <c r="R112" s="107"/>
      <c r="S112" s="103"/>
      <c r="T112" s="104"/>
      <c r="U112" s="124"/>
      <c r="V112" s="43">
        <v>36</v>
      </c>
      <c r="W112" s="138">
        <v>36</v>
      </c>
      <c r="X112" s="5"/>
      <c r="Y112" s="5"/>
      <c r="Z112" s="5"/>
      <c r="AA112" s="5"/>
      <c r="AB112" s="5"/>
      <c r="AC112" s="5"/>
    </row>
    <row r="113" spans="1:29" ht="18.75">
      <c r="A113" s="4">
        <v>105</v>
      </c>
      <c r="B113" s="4"/>
      <c r="C113" s="5" t="s">
        <v>78</v>
      </c>
      <c r="D113" s="4">
        <v>2000</v>
      </c>
      <c r="E113" s="4" t="s">
        <v>64</v>
      </c>
      <c r="F113" s="5"/>
      <c r="G113" s="6"/>
      <c r="H113" s="43">
        <v>34</v>
      </c>
      <c r="I113" s="102"/>
      <c r="J113" s="103"/>
      <c r="K113" s="6"/>
      <c r="L113" s="104"/>
      <c r="M113" s="105"/>
      <c r="N113" s="6"/>
      <c r="O113" s="6"/>
      <c r="P113" s="6"/>
      <c r="Q113" s="6"/>
      <c r="R113" s="108"/>
      <c r="S113" s="103"/>
      <c r="T113" s="104"/>
      <c r="U113" s="124"/>
      <c r="V113" s="4"/>
      <c r="W113" s="138">
        <v>34</v>
      </c>
      <c r="X113" s="5"/>
      <c r="Y113" s="5"/>
      <c r="Z113" s="5"/>
      <c r="AA113" s="5"/>
      <c r="AB113" s="5"/>
      <c r="AC113" s="5"/>
    </row>
    <row r="114" spans="1:29" ht="18.75">
      <c r="A114" s="4">
        <v>106</v>
      </c>
      <c r="B114" s="4"/>
      <c r="C114" s="5" t="s">
        <v>581</v>
      </c>
      <c r="D114" s="4">
        <v>2001</v>
      </c>
      <c r="E114" s="4" t="s">
        <v>68</v>
      </c>
      <c r="F114" s="5"/>
      <c r="G114" s="4"/>
      <c r="H114" s="4"/>
      <c r="I114" s="9"/>
      <c r="J114" s="11"/>
      <c r="K114" s="4"/>
      <c r="L114" s="10"/>
      <c r="M114" s="42"/>
      <c r="N114" s="4"/>
      <c r="O114" s="4"/>
      <c r="P114" s="4"/>
      <c r="Q114" s="4"/>
      <c r="R114" s="107"/>
      <c r="S114" s="103"/>
      <c r="T114" s="104"/>
      <c r="U114" s="124"/>
      <c r="V114" s="43">
        <v>34</v>
      </c>
      <c r="W114" s="138">
        <v>34</v>
      </c>
      <c r="X114" s="5"/>
      <c r="Y114" s="5"/>
      <c r="Z114" s="5"/>
      <c r="AA114" s="5"/>
      <c r="AB114" s="5"/>
      <c r="AC114" s="5"/>
    </row>
    <row r="115" spans="1:29" ht="18.75">
      <c r="A115" s="4">
        <v>107</v>
      </c>
      <c r="B115" s="4"/>
      <c r="C115" s="5" t="s">
        <v>582</v>
      </c>
      <c r="D115" s="4">
        <v>1998</v>
      </c>
      <c r="E115" s="4" t="s">
        <v>68</v>
      </c>
      <c r="F115" s="5"/>
      <c r="G115" s="4"/>
      <c r="H115" s="4"/>
      <c r="I115" s="9"/>
      <c r="J115" s="11"/>
      <c r="K115" s="4"/>
      <c r="L115" s="10"/>
      <c r="M115" s="42"/>
      <c r="N115" s="4"/>
      <c r="O115" s="4"/>
      <c r="P115" s="4"/>
      <c r="Q115" s="4"/>
      <c r="R115" s="107"/>
      <c r="S115" s="103"/>
      <c r="T115" s="104"/>
      <c r="U115" s="124"/>
      <c r="V115" s="43">
        <v>32</v>
      </c>
      <c r="W115" s="138">
        <v>32</v>
      </c>
      <c r="X115" s="5"/>
      <c r="Y115" s="5"/>
      <c r="Z115" s="5"/>
      <c r="AA115" s="5"/>
      <c r="AB115" s="5"/>
      <c r="AC115" s="5"/>
    </row>
    <row r="116" spans="1:29" ht="18.75">
      <c r="A116" s="4">
        <v>108</v>
      </c>
      <c r="B116" s="4"/>
      <c r="C116" s="5" t="s">
        <v>43</v>
      </c>
      <c r="D116" s="4"/>
      <c r="E116" s="4" t="s">
        <v>68</v>
      </c>
      <c r="F116" s="5"/>
      <c r="G116" s="43">
        <v>18</v>
      </c>
      <c r="H116" s="6"/>
      <c r="I116" s="102"/>
      <c r="J116" s="103"/>
      <c r="K116" s="6"/>
      <c r="L116" s="104"/>
      <c r="M116" s="105"/>
      <c r="N116" s="6"/>
      <c r="O116" s="6"/>
      <c r="P116" s="6"/>
      <c r="Q116" s="6"/>
      <c r="R116" s="128">
        <v>10</v>
      </c>
      <c r="S116" s="103"/>
      <c r="T116" s="104"/>
      <c r="U116" s="124"/>
      <c r="V116" s="4"/>
      <c r="W116" s="138">
        <v>28</v>
      </c>
      <c r="X116" s="5"/>
      <c r="Y116" s="5"/>
      <c r="Z116" s="5"/>
      <c r="AA116" s="5"/>
      <c r="AB116" s="5"/>
      <c r="AC116" s="5"/>
    </row>
    <row r="117" spans="1:29" ht="18.75">
      <c r="A117" s="4">
        <v>109</v>
      </c>
      <c r="B117" s="4"/>
      <c r="C117" s="8" t="s">
        <v>125</v>
      </c>
      <c r="D117" s="4">
        <v>2003</v>
      </c>
      <c r="E117" s="4" t="s">
        <v>66</v>
      </c>
      <c r="F117" s="5"/>
      <c r="G117" s="6"/>
      <c r="H117" s="6"/>
      <c r="I117" s="102"/>
      <c r="J117" s="103"/>
      <c r="K117" s="43">
        <v>16</v>
      </c>
      <c r="L117" s="104"/>
      <c r="M117" s="105"/>
      <c r="N117" s="6"/>
      <c r="O117" s="6"/>
      <c r="P117" s="6"/>
      <c r="Q117" s="6"/>
      <c r="R117" s="108"/>
      <c r="S117" s="103"/>
      <c r="T117" s="126">
        <v>12</v>
      </c>
      <c r="U117" s="124"/>
      <c r="V117" s="4"/>
      <c r="W117" s="138">
        <v>28</v>
      </c>
      <c r="X117" s="5"/>
      <c r="Y117" s="5"/>
      <c r="Z117" s="5"/>
      <c r="AA117" s="5"/>
      <c r="AB117" s="5"/>
      <c r="AC117" s="5"/>
    </row>
    <row r="118" spans="1:29" ht="18.75">
      <c r="A118" s="4">
        <v>110</v>
      </c>
      <c r="B118" s="4"/>
      <c r="C118" s="5" t="s">
        <v>545</v>
      </c>
      <c r="D118" s="4"/>
      <c r="E118" s="4"/>
      <c r="F118" s="5"/>
      <c r="G118" s="6"/>
      <c r="H118" s="6"/>
      <c r="I118" s="102"/>
      <c r="J118" s="103"/>
      <c r="K118" s="6"/>
      <c r="L118" s="104"/>
      <c r="M118" s="105"/>
      <c r="N118" s="6"/>
      <c r="O118" s="6"/>
      <c r="P118" s="6"/>
      <c r="Q118" s="6"/>
      <c r="R118" s="128">
        <v>14</v>
      </c>
      <c r="S118" s="103"/>
      <c r="T118" s="104"/>
      <c r="U118" s="124"/>
      <c r="V118" s="4"/>
      <c r="W118" s="138">
        <v>28</v>
      </c>
      <c r="X118" s="5"/>
      <c r="Y118" s="5"/>
      <c r="Z118" s="5"/>
      <c r="AA118" s="5"/>
      <c r="AB118" s="5"/>
      <c r="AC118" s="5"/>
    </row>
    <row r="119" spans="1:29" ht="18.75">
      <c r="A119" s="4">
        <v>111</v>
      </c>
      <c r="B119" s="4"/>
      <c r="C119" s="5" t="s">
        <v>583</v>
      </c>
      <c r="D119" s="4">
        <v>2004</v>
      </c>
      <c r="E119" s="4" t="s">
        <v>64</v>
      </c>
      <c r="F119" s="5"/>
      <c r="G119" s="4"/>
      <c r="H119" s="4"/>
      <c r="I119" s="9"/>
      <c r="J119" s="11"/>
      <c r="K119" s="4"/>
      <c r="L119" s="10"/>
      <c r="M119" s="42"/>
      <c r="N119" s="4"/>
      <c r="O119" s="4"/>
      <c r="P119" s="4"/>
      <c r="Q119" s="4"/>
      <c r="R119" s="107"/>
      <c r="S119" s="103"/>
      <c r="T119" s="104"/>
      <c r="U119" s="124"/>
      <c r="V119" s="43">
        <v>28</v>
      </c>
      <c r="W119" s="138">
        <v>28</v>
      </c>
      <c r="X119" s="5"/>
      <c r="Y119" s="5"/>
      <c r="Z119" s="5"/>
      <c r="AA119" s="5"/>
      <c r="AB119" s="5"/>
      <c r="AC119" s="5"/>
    </row>
    <row r="120" spans="1:29" ht="18.75">
      <c r="A120" s="4">
        <v>112</v>
      </c>
      <c r="B120" s="4"/>
      <c r="C120" s="5" t="s">
        <v>80</v>
      </c>
      <c r="D120" s="4">
        <v>2002</v>
      </c>
      <c r="E120" s="4" t="s">
        <v>65</v>
      </c>
      <c r="F120" s="5"/>
      <c r="G120" s="6"/>
      <c r="H120" s="43">
        <v>26</v>
      </c>
      <c r="I120" s="102"/>
      <c r="J120" s="103"/>
      <c r="K120" s="6"/>
      <c r="L120" s="104"/>
      <c r="M120" s="105"/>
      <c r="N120" s="6"/>
      <c r="O120" s="6"/>
      <c r="P120" s="6"/>
      <c r="Q120" s="6"/>
      <c r="R120" s="108"/>
      <c r="S120" s="103"/>
      <c r="T120" s="104"/>
      <c r="U120" s="124"/>
      <c r="V120" s="4"/>
      <c r="W120" s="138">
        <v>26</v>
      </c>
      <c r="X120" s="5"/>
      <c r="Y120" s="5"/>
      <c r="Z120" s="5"/>
      <c r="AA120" s="5"/>
      <c r="AB120" s="5"/>
      <c r="AC120" s="5"/>
    </row>
    <row r="121" spans="1:29" ht="18.75">
      <c r="A121" s="4">
        <v>113</v>
      </c>
      <c r="B121" s="4"/>
      <c r="C121" s="5" t="s">
        <v>499</v>
      </c>
      <c r="D121" s="4">
        <v>2002</v>
      </c>
      <c r="E121" s="4" t="s">
        <v>64</v>
      </c>
      <c r="F121" s="5"/>
      <c r="G121" s="6"/>
      <c r="H121" s="6"/>
      <c r="I121" s="102"/>
      <c r="J121" s="103"/>
      <c r="K121" s="6"/>
      <c r="L121" s="104"/>
      <c r="M121" s="105"/>
      <c r="N121" s="6"/>
      <c r="O121" s="43">
        <v>10</v>
      </c>
      <c r="P121" s="6"/>
      <c r="Q121" s="6"/>
      <c r="R121" s="128">
        <v>16</v>
      </c>
      <c r="S121" s="103"/>
      <c r="T121" s="104"/>
      <c r="U121" s="124"/>
      <c r="V121" s="4"/>
      <c r="W121" s="138">
        <v>26</v>
      </c>
      <c r="X121" s="5"/>
      <c r="Y121" s="5"/>
      <c r="Z121" s="5"/>
      <c r="AA121" s="5"/>
      <c r="AB121" s="5"/>
      <c r="AC121" s="5"/>
    </row>
    <row r="122" spans="1:29" ht="18.75">
      <c r="A122" s="4">
        <v>114</v>
      </c>
      <c r="B122" s="4"/>
      <c r="C122" s="5" t="s">
        <v>584</v>
      </c>
      <c r="D122" s="4">
        <v>2002</v>
      </c>
      <c r="E122" s="4" t="s">
        <v>64</v>
      </c>
      <c r="F122" s="5"/>
      <c r="G122" s="4"/>
      <c r="H122" s="4"/>
      <c r="I122" s="9"/>
      <c r="J122" s="11"/>
      <c r="K122" s="4"/>
      <c r="L122" s="10"/>
      <c r="M122" s="42"/>
      <c r="N122" s="4"/>
      <c r="O122" s="4"/>
      <c r="P122" s="4"/>
      <c r="Q122" s="4"/>
      <c r="R122" s="107"/>
      <c r="S122" s="103"/>
      <c r="T122" s="104"/>
      <c r="U122" s="124"/>
      <c r="V122" s="43">
        <v>26</v>
      </c>
      <c r="W122" s="138">
        <v>26</v>
      </c>
      <c r="X122" s="5"/>
      <c r="Y122" s="5"/>
      <c r="Z122" s="5"/>
      <c r="AA122" s="5"/>
      <c r="AB122" s="5"/>
      <c r="AC122" s="5"/>
    </row>
    <row r="123" spans="1:29" ht="18.75">
      <c r="A123" s="4">
        <v>115</v>
      </c>
      <c r="B123" s="4"/>
      <c r="C123" s="5" t="s">
        <v>488</v>
      </c>
      <c r="D123" s="4">
        <v>2003</v>
      </c>
      <c r="E123" s="4" t="s">
        <v>64</v>
      </c>
      <c r="F123" s="5"/>
      <c r="G123" s="6"/>
      <c r="H123" s="6"/>
      <c r="I123" s="102"/>
      <c r="J123" s="103"/>
      <c r="K123" s="6"/>
      <c r="L123" s="104"/>
      <c r="M123" s="127">
        <v>24</v>
      </c>
      <c r="N123" s="6"/>
      <c r="O123" s="6"/>
      <c r="P123" s="6"/>
      <c r="Q123" s="6"/>
      <c r="R123" s="108"/>
      <c r="S123" s="103"/>
      <c r="T123" s="104"/>
      <c r="U123" s="124"/>
      <c r="V123" s="4"/>
      <c r="W123" s="138">
        <v>24</v>
      </c>
      <c r="X123" s="5"/>
      <c r="Y123" s="5"/>
      <c r="Z123" s="5"/>
      <c r="AA123" s="5"/>
      <c r="AB123" s="5"/>
      <c r="AC123" s="5"/>
    </row>
    <row r="124" spans="1:29" ht="18.75">
      <c r="A124" s="4">
        <v>116</v>
      </c>
      <c r="B124" s="4"/>
      <c r="C124" s="5" t="s">
        <v>374</v>
      </c>
      <c r="D124" s="4">
        <v>2005</v>
      </c>
      <c r="E124" s="4" t="s">
        <v>66</v>
      </c>
      <c r="F124" s="5"/>
      <c r="G124" s="6"/>
      <c r="H124" s="6"/>
      <c r="I124" s="102"/>
      <c r="J124" s="103"/>
      <c r="K124" s="6"/>
      <c r="L124" s="104"/>
      <c r="M124" s="105"/>
      <c r="N124" s="43">
        <v>10</v>
      </c>
      <c r="O124" s="6"/>
      <c r="P124" s="43">
        <v>14</v>
      </c>
      <c r="Q124" s="6"/>
      <c r="R124" s="108"/>
      <c r="S124" s="103"/>
      <c r="T124" s="104"/>
      <c r="U124" s="124"/>
      <c r="V124" s="4"/>
      <c r="W124" s="138">
        <v>24</v>
      </c>
      <c r="X124" s="5"/>
      <c r="Y124" s="5"/>
      <c r="Z124" s="5"/>
      <c r="AA124" s="5"/>
      <c r="AB124" s="5"/>
      <c r="AC124" s="5"/>
    </row>
    <row r="125" spans="1:29" ht="18.75">
      <c r="A125" s="4">
        <v>117</v>
      </c>
      <c r="B125" s="4"/>
      <c r="C125" s="5" t="s">
        <v>496</v>
      </c>
      <c r="D125" s="4">
        <v>2003</v>
      </c>
      <c r="E125" s="4" t="s">
        <v>68</v>
      </c>
      <c r="F125" s="5"/>
      <c r="G125" s="117"/>
      <c r="H125" s="6"/>
      <c r="I125" s="102"/>
      <c r="J125" s="103"/>
      <c r="K125" s="6"/>
      <c r="L125" s="104"/>
      <c r="M125" s="105"/>
      <c r="N125" s="6"/>
      <c r="O125" s="43">
        <v>22</v>
      </c>
      <c r="P125" s="6"/>
      <c r="Q125" s="6"/>
      <c r="R125" s="108"/>
      <c r="S125" s="103"/>
      <c r="T125" s="104"/>
      <c r="U125" s="124"/>
      <c r="V125" s="4"/>
      <c r="W125" s="138">
        <v>22</v>
      </c>
      <c r="X125" s="5"/>
      <c r="Y125" s="5"/>
      <c r="Z125" s="5"/>
      <c r="AA125" s="5"/>
      <c r="AB125" s="5"/>
      <c r="AC125" s="5"/>
    </row>
    <row r="126" spans="1:29" ht="18.75">
      <c r="A126" s="4">
        <v>118</v>
      </c>
      <c r="B126" s="4"/>
      <c r="C126" s="8" t="s">
        <v>106</v>
      </c>
      <c r="D126" s="4">
        <v>1999</v>
      </c>
      <c r="E126" s="4" t="s">
        <v>66</v>
      </c>
      <c r="F126" s="5"/>
      <c r="G126" s="6"/>
      <c r="H126" s="6"/>
      <c r="I126" s="102"/>
      <c r="J126" s="103">
        <v>10</v>
      </c>
      <c r="K126" s="43">
        <v>10</v>
      </c>
      <c r="L126" s="126">
        <v>10</v>
      </c>
      <c r="M126" s="105"/>
      <c r="N126" s="6"/>
      <c r="O126" s="6"/>
      <c r="P126" s="6"/>
      <c r="Q126" s="6"/>
      <c r="R126" s="108"/>
      <c r="S126" s="103"/>
      <c r="T126" s="104"/>
      <c r="U126" s="124"/>
      <c r="V126" s="4"/>
      <c r="W126" s="138">
        <v>20</v>
      </c>
      <c r="X126" s="5"/>
      <c r="Y126" s="5"/>
      <c r="Z126" s="5"/>
      <c r="AA126" s="5"/>
      <c r="AB126" s="5"/>
      <c r="AC126" s="5"/>
    </row>
    <row r="127" spans="1:29" ht="18.75">
      <c r="A127" s="4">
        <v>119</v>
      </c>
      <c r="B127" s="4"/>
      <c r="C127" s="5" t="s">
        <v>554</v>
      </c>
      <c r="D127" s="4">
        <v>2003</v>
      </c>
      <c r="E127" s="4" t="s">
        <v>64</v>
      </c>
      <c r="F127" s="5"/>
      <c r="G127" s="6"/>
      <c r="H127" s="6"/>
      <c r="I127" s="102"/>
      <c r="J127" s="103"/>
      <c r="K127" s="6"/>
      <c r="L127" s="104"/>
      <c r="M127" s="105"/>
      <c r="N127" s="6"/>
      <c r="O127" s="6"/>
      <c r="P127" s="43">
        <v>20</v>
      </c>
      <c r="Q127" s="6"/>
      <c r="R127" s="108"/>
      <c r="S127" s="103"/>
      <c r="T127" s="104"/>
      <c r="U127" s="124"/>
      <c r="V127" s="4"/>
      <c r="W127" s="138">
        <v>20</v>
      </c>
      <c r="X127" s="5"/>
      <c r="Y127" s="5"/>
      <c r="Z127" s="5"/>
      <c r="AA127" s="5"/>
      <c r="AB127" s="5"/>
      <c r="AC127" s="5"/>
    </row>
    <row r="128" spans="1:29" ht="18.75">
      <c r="A128" s="4">
        <v>120</v>
      </c>
      <c r="B128" s="4"/>
      <c r="C128" s="5" t="s">
        <v>566</v>
      </c>
      <c r="D128" s="4">
        <v>1989</v>
      </c>
      <c r="E128" s="4" t="s">
        <v>67</v>
      </c>
      <c r="F128" s="5"/>
      <c r="G128" s="6"/>
      <c r="H128" s="6"/>
      <c r="I128" s="102"/>
      <c r="J128" s="103"/>
      <c r="K128" s="6"/>
      <c r="L128" s="104"/>
      <c r="M128" s="105"/>
      <c r="N128" s="6"/>
      <c r="O128" s="6"/>
      <c r="P128" s="6"/>
      <c r="Q128" s="6"/>
      <c r="R128" s="108"/>
      <c r="S128" s="103"/>
      <c r="T128" s="126">
        <v>19</v>
      </c>
      <c r="U128" s="124"/>
      <c r="V128" s="4"/>
      <c r="W128" s="138">
        <v>19</v>
      </c>
      <c r="X128" s="5"/>
      <c r="Y128" s="5"/>
      <c r="Z128" s="5"/>
      <c r="AA128" s="5"/>
      <c r="AB128" s="5"/>
      <c r="AC128" s="5"/>
    </row>
    <row r="129" spans="1:29" ht="18.75">
      <c r="A129" s="4">
        <v>121</v>
      </c>
      <c r="B129" s="4"/>
      <c r="C129" s="5" t="s">
        <v>45</v>
      </c>
      <c r="D129" s="4">
        <v>2001</v>
      </c>
      <c r="E129" s="4" t="s">
        <v>69</v>
      </c>
      <c r="F129" s="5"/>
      <c r="G129" s="43">
        <v>14</v>
      </c>
      <c r="H129" s="6"/>
      <c r="I129" s="102"/>
      <c r="J129" s="103"/>
      <c r="K129" s="6"/>
      <c r="L129" s="104"/>
      <c r="M129" s="127">
        <v>5</v>
      </c>
      <c r="N129" s="6"/>
      <c r="O129" s="6"/>
      <c r="P129" s="6"/>
      <c r="Q129" s="6"/>
      <c r="R129" s="108"/>
      <c r="S129" s="103"/>
      <c r="T129" s="104"/>
      <c r="U129" s="124"/>
      <c r="V129" s="4"/>
      <c r="W129" s="138">
        <v>19</v>
      </c>
      <c r="X129" s="5"/>
      <c r="Y129" s="5"/>
      <c r="Z129" s="5"/>
      <c r="AA129" s="5"/>
      <c r="AB129" s="5"/>
      <c r="AC129" s="5"/>
    </row>
    <row r="130" spans="1:29" ht="18.75">
      <c r="A130" s="4">
        <v>122</v>
      </c>
      <c r="B130" s="4"/>
      <c r="C130" s="5" t="s">
        <v>579</v>
      </c>
      <c r="D130" s="4"/>
      <c r="E130" s="4"/>
      <c r="F130" s="5"/>
      <c r="G130" s="4"/>
      <c r="H130" s="4"/>
      <c r="I130" s="9"/>
      <c r="J130" s="11"/>
      <c r="K130" s="4"/>
      <c r="L130" s="10"/>
      <c r="M130" s="42"/>
      <c r="N130" s="4"/>
      <c r="O130" s="4"/>
      <c r="P130" s="4"/>
      <c r="Q130" s="4"/>
      <c r="R130" s="107"/>
      <c r="S130" s="103"/>
      <c r="T130" s="104"/>
      <c r="U130" s="131">
        <v>19</v>
      </c>
      <c r="V130" s="4"/>
      <c r="W130" s="138">
        <v>19</v>
      </c>
      <c r="X130" s="5"/>
      <c r="Y130" s="5"/>
      <c r="Z130" s="5"/>
      <c r="AA130" s="5"/>
      <c r="AB130" s="5"/>
      <c r="AC130" s="5"/>
    </row>
    <row r="131" spans="1:29" ht="18.75">
      <c r="A131" s="4">
        <v>123</v>
      </c>
      <c r="B131" s="4"/>
      <c r="C131" s="5" t="s">
        <v>82</v>
      </c>
      <c r="D131" s="4">
        <v>2002</v>
      </c>
      <c r="E131" s="4" t="s">
        <v>83</v>
      </c>
      <c r="F131" s="5"/>
      <c r="G131" s="6"/>
      <c r="H131" s="43">
        <v>18</v>
      </c>
      <c r="I131" s="102"/>
      <c r="J131" s="103"/>
      <c r="K131" s="6"/>
      <c r="L131" s="104"/>
      <c r="M131" s="105"/>
      <c r="N131" s="6"/>
      <c r="O131" s="6"/>
      <c r="P131" s="6"/>
      <c r="Q131" s="6"/>
      <c r="R131" s="108"/>
      <c r="S131" s="103"/>
      <c r="T131" s="104"/>
      <c r="U131" s="124"/>
      <c r="V131" s="4"/>
      <c r="W131" s="138">
        <v>18</v>
      </c>
      <c r="X131" s="5"/>
      <c r="Y131" s="5"/>
      <c r="Z131" s="5"/>
      <c r="AA131" s="5"/>
      <c r="AB131" s="5"/>
      <c r="AC131" s="5"/>
    </row>
    <row r="132" spans="1:29" ht="18.75">
      <c r="A132" s="4">
        <v>124</v>
      </c>
      <c r="B132" s="4"/>
      <c r="C132" s="8" t="s">
        <v>112</v>
      </c>
      <c r="D132" s="4">
        <v>2002</v>
      </c>
      <c r="E132" s="4" t="s">
        <v>66</v>
      </c>
      <c r="F132" s="5"/>
      <c r="G132" s="6"/>
      <c r="H132" s="6"/>
      <c r="I132" s="102"/>
      <c r="J132" s="129">
        <v>16</v>
      </c>
      <c r="K132" s="6"/>
      <c r="L132" s="104"/>
      <c r="M132" s="105"/>
      <c r="N132" s="6"/>
      <c r="O132" s="6"/>
      <c r="P132" s="6"/>
      <c r="Q132" s="6"/>
      <c r="R132" s="108"/>
      <c r="S132" s="103"/>
      <c r="T132" s="104"/>
      <c r="U132" s="124"/>
      <c r="V132" s="4"/>
      <c r="W132" s="138">
        <v>16</v>
      </c>
      <c r="X132" s="5"/>
      <c r="Y132" s="5"/>
      <c r="Z132" s="5"/>
      <c r="AA132" s="5"/>
      <c r="AB132" s="5"/>
      <c r="AC132" s="5"/>
    </row>
    <row r="133" spans="1:29" ht="18.75">
      <c r="A133" s="4">
        <v>125</v>
      </c>
      <c r="B133" s="4"/>
      <c r="C133" s="5" t="s">
        <v>44</v>
      </c>
      <c r="D133" s="4"/>
      <c r="E133" s="4" t="s">
        <v>66</v>
      </c>
      <c r="F133" s="5"/>
      <c r="G133" s="43">
        <v>16</v>
      </c>
      <c r="H133" s="6"/>
      <c r="I133" s="102"/>
      <c r="J133" s="103"/>
      <c r="K133" s="6"/>
      <c r="L133" s="104"/>
      <c r="M133" s="105"/>
      <c r="N133" s="6"/>
      <c r="O133" s="6"/>
      <c r="P133" s="6"/>
      <c r="Q133" s="6"/>
      <c r="R133" s="108"/>
      <c r="S133" s="103"/>
      <c r="T133" s="104"/>
      <c r="U133" s="124"/>
      <c r="V133" s="4"/>
      <c r="W133" s="138">
        <v>16</v>
      </c>
      <c r="X133" s="5"/>
      <c r="Y133" s="5"/>
      <c r="Z133" s="5"/>
      <c r="AA133" s="5"/>
      <c r="AB133" s="5"/>
      <c r="AC133" s="5"/>
    </row>
    <row r="134" spans="1:29" ht="18.75">
      <c r="A134" s="4">
        <v>126</v>
      </c>
      <c r="B134" s="4"/>
      <c r="C134" s="5" t="s">
        <v>578</v>
      </c>
      <c r="D134" s="4">
        <v>2002</v>
      </c>
      <c r="E134" s="4" t="s">
        <v>64</v>
      </c>
      <c r="F134" s="5"/>
      <c r="G134" s="4"/>
      <c r="H134" s="4"/>
      <c r="I134" s="9"/>
      <c r="J134" s="11"/>
      <c r="K134" s="4"/>
      <c r="L134" s="10"/>
      <c r="M134" s="42"/>
      <c r="N134" s="4"/>
      <c r="O134" s="4"/>
      <c r="P134" s="4"/>
      <c r="Q134" s="4"/>
      <c r="R134" s="107"/>
      <c r="S134" s="103"/>
      <c r="T134" s="104"/>
      <c r="U134" s="131">
        <v>16</v>
      </c>
      <c r="V134" s="4"/>
      <c r="W134" s="138">
        <v>16</v>
      </c>
      <c r="X134" s="5"/>
      <c r="Y134" s="5"/>
      <c r="Z134" s="5"/>
      <c r="AA134" s="5"/>
      <c r="AB134" s="5"/>
      <c r="AC134" s="5"/>
    </row>
    <row r="135" spans="1:29" ht="18.75">
      <c r="A135" s="4">
        <v>127</v>
      </c>
      <c r="B135" s="4"/>
      <c r="C135" s="5" t="s">
        <v>492</v>
      </c>
      <c r="D135" s="4">
        <v>2004</v>
      </c>
      <c r="E135" s="4" t="s">
        <v>64</v>
      </c>
      <c r="F135" s="5"/>
      <c r="G135" s="6"/>
      <c r="H135" s="6"/>
      <c r="I135" s="102"/>
      <c r="J135" s="103"/>
      <c r="K135" s="6"/>
      <c r="L135" s="104"/>
      <c r="M135" s="127">
        <v>14</v>
      </c>
      <c r="N135" s="6"/>
      <c r="O135" s="6"/>
      <c r="P135" s="6"/>
      <c r="Q135" s="6"/>
      <c r="R135" s="108"/>
      <c r="S135" s="103"/>
      <c r="T135" s="104"/>
      <c r="U135" s="124"/>
      <c r="V135" s="4"/>
      <c r="W135" s="138">
        <v>14</v>
      </c>
      <c r="X135" s="5"/>
      <c r="Y135" s="5"/>
      <c r="Z135" s="5"/>
      <c r="AA135" s="5"/>
      <c r="AB135" s="5"/>
      <c r="AC135" s="5"/>
    </row>
    <row r="136" spans="1:29" ht="18.75">
      <c r="A136" s="4">
        <v>128</v>
      </c>
      <c r="B136" s="4"/>
      <c r="C136" s="5" t="s">
        <v>85</v>
      </c>
      <c r="D136" s="4">
        <v>2000</v>
      </c>
      <c r="E136" s="4" t="s">
        <v>83</v>
      </c>
      <c r="F136" s="5"/>
      <c r="G136" s="6"/>
      <c r="H136" s="43">
        <v>14</v>
      </c>
      <c r="I136" s="102"/>
      <c r="J136" s="103"/>
      <c r="K136" s="6"/>
      <c r="L136" s="104"/>
      <c r="M136" s="105"/>
      <c r="N136" s="6"/>
      <c r="O136" s="6"/>
      <c r="P136" s="6"/>
      <c r="Q136" s="6"/>
      <c r="R136" s="108"/>
      <c r="S136" s="103"/>
      <c r="T136" s="104"/>
      <c r="U136" s="124"/>
      <c r="V136" s="4"/>
      <c r="W136" s="138">
        <v>14</v>
      </c>
      <c r="X136" s="5"/>
      <c r="Y136" s="5"/>
      <c r="Z136" s="5"/>
      <c r="AA136" s="5"/>
      <c r="AB136" s="5"/>
      <c r="AC136" s="5"/>
    </row>
    <row r="137" spans="1:29" ht="18.75">
      <c r="A137" s="4">
        <v>129</v>
      </c>
      <c r="B137" s="4"/>
      <c r="C137" s="5" t="s">
        <v>497</v>
      </c>
      <c r="D137" s="4">
        <v>2006</v>
      </c>
      <c r="E137" s="4" t="s">
        <v>64</v>
      </c>
      <c r="F137" s="5"/>
      <c r="G137" s="6"/>
      <c r="H137" s="6"/>
      <c r="I137" s="102"/>
      <c r="J137" s="103"/>
      <c r="K137" s="6"/>
      <c r="L137" s="104"/>
      <c r="M137" s="105"/>
      <c r="N137" s="6"/>
      <c r="O137" s="43">
        <v>14</v>
      </c>
      <c r="P137" s="6"/>
      <c r="Q137" s="6"/>
      <c r="R137" s="108"/>
      <c r="S137" s="103"/>
      <c r="T137" s="104"/>
      <c r="U137" s="124"/>
      <c r="V137" s="4"/>
      <c r="W137" s="138">
        <v>14</v>
      </c>
      <c r="X137" s="5"/>
      <c r="Y137" s="5"/>
      <c r="Z137" s="5"/>
      <c r="AA137" s="5"/>
      <c r="AB137" s="5"/>
      <c r="AC137" s="5"/>
    </row>
    <row r="138" spans="1:29" ht="18.75">
      <c r="A138" s="4">
        <v>130</v>
      </c>
      <c r="B138" s="4"/>
      <c r="C138" s="5" t="s">
        <v>84</v>
      </c>
      <c r="D138" s="4">
        <v>2000</v>
      </c>
      <c r="E138" s="4" t="s">
        <v>83</v>
      </c>
      <c r="F138" s="5"/>
      <c r="G138" s="6"/>
      <c r="H138" s="43">
        <v>16</v>
      </c>
      <c r="I138" s="102"/>
      <c r="J138" s="103"/>
      <c r="K138" s="6"/>
      <c r="L138" s="104"/>
      <c r="M138" s="127">
        <v>12</v>
      </c>
      <c r="N138" s="6"/>
      <c r="O138" s="6"/>
      <c r="P138" s="6"/>
      <c r="Q138" s="6"/>
      <c r="R138" s="108"/>
      <c r="S138" s="103"/>
      <c r="T138" s="104"/>
      <c r="U138" s="124"/>
      <c r="V138" s="4"/>
      <c r="W138" s="138">
        <v>12</v>
      </c>
      <c r="X138" s="5"/>
      <c r="Y138" s="5"/>
      <c r="Z138" s="5"/>
      <c r="AA138" s="5"/>
      <c r="AB138" s="5"/>
      <c r="AC138" s="5"/>
    </row>
    <row r="139" spans="1:29" ht="18.75">
      <c r="A139" s="4">
        <v>131</v>
      </c>
      <c r="B139" s="4"/>
      <c r="C139" s="5" t="s">
        <v>46</v>
      </c>
      <c r="D139" s="4"/>
      <c r="E139" s="4" t="s">
        <v>68</v>
      </c>
      <c r="F139" s="5"/>
      <c r="G139" s="43">
        <v>12</v>
      </c>
      <c r="H139" s="6"/>
      <c r="I139" s="102"/>
      <c r="J139" s="103"/>
      <c r="K139" s="6"/>
      <c r="L139" s="104"/>
      <c r="M139" s="105"/>
      <c r="N139" s="6"/>
      <c r="O139" s="6"/>
      <c r="P139" s="6"/>
      <c r="Q139" s="6"/>
      <c r="R139" s="108"/>
      <c r="S139" s="103"/>
      <c r="T139" s="104"/>
      <c r="U139" s="124"/>
      <c r="V139" s="4"/>
      <c r="W139" s="138">
        <v>12</v>
      </c>
      <c r="X139" s="5"/>
      <c r="Y139" s="5"/>
      <c r="Z139" s="5"/>
      <c r="AA139" s="5"/>
      <c r="AB139" s="5"/>
      <c r="AC139" s="5"/>
    </row>
    <row r="140" spans="1:29" ht="18.75">
      <c r="A140" s="4">
        <v>132</v>
      </c>
      <c r="B140" s="4"/>
      <c r="C140" s="5" t="s">
        <v>498</v>
      </c>
      <c r="D140" s="4">
        <v>2005</v>
      </c>
      <c r="E140" s="4" t="s">
        <v>64</v>
      </c>
      <c r="F140" s="5"/>
      <c r="G140" s="6"/>
      <c r="H140" s="6"/>
      <c r="I140" s="102"/>
      <c r="J140" s="103"/>
      <c r="K140" s="6"/>
      <c r="L140" s="104"/>
      <c r="M140" s="105"/>
      <c r="N140" s="6"/>
      <c r="O140" s="43">
        <v>12</v>
      </c>
      <c r="P140" s="6"/>
      <c r="Q140" s="6"/>
      <c r="R140" s="108"/>
      <c r="S140" s="103"/>
      <c r="T140" s="104"/>
      <c r="U140" s="124"/>
      <c r="V140" s="4"/>
      <c r="W140" s="138">
        <v>10</v>
      </c>
      <c r="X140" s="5"/>
      <c r="Y140" s="5"/>
      <c r="Z140" s="5"/>
      <c r="AA140" s="5"/>
      <c r="AB140" s="5"/>
      <c r="AC140" s="5"/>
    </row>
    <row r="141" spans="1:29" ht="18.75">
      <c r="A141" s="4">
        <v>133</v>
      </c>
      <c r="B141" s="4"/>
      <c r="C141" s="5" t="s">
        <v>493</v>
      </c>
      <c r="D141" s="4"/>
      <c r="E141" s="4" t="s">
        <v>495</v>
      </c>
      <c r="F141" s="5"/>
      <c r="G141" s="6"/>
      <c r="H141" s="6"/>
      <c r="I141" s="102"/>
      <c r="J141" s="103"/>
      <c r="K141" s="6"/>
      <c r="L141" s="104"/>
      <c r="M141" s="127">
        <v>10</v>
      </c>
      <c r="N141" s="6"/>
      <c r="O141" s="6"/>
      <c r="P141" s="6"/>
      <c r="Q141" s="6"/>
      <c r="R141" s="108"/>
      <c r="S141" s="103"/>
      <c r="T141" s="104"/>
      <c r="U141" s="124"/>
      <c r="V141" s="4"/>
      <c r="W141" s="138">
        <v>10</v>
      </c>
      <c r="X141" s="5"/>
      <c r="Y141" s="5"/>
      <c r="Z141" s="5"/>
      <c r="AA141" s="5"/>
      <c r="AB141" s="5"/>
      <c r="AC141" s="5"/>
    </row>
    <row r="142" spans="1:29" ht="18.75">
      <c r="A142" s="4">
        <v>134</v>
      </c>
      <c r="B142" s="4"/>
      <c r="C142" s="5" t="s">
        <v>61</v>
      </c>
      <c r="D142" s="4">
        <v>2001</v>
      </c>
      <c r="E142" s="4" t="s">
        <v>69</v>
      </c>
      <c r="F142" s="5"/>
      <c r="G142" s="43">
        <v>5</v>
      </c>
      <c r="H142" s="6"/>
      <c r="I142" s="102"/>
      <c r="J142" s="103"/>
      <c r="K142" s="6"/>
      <c r="L142" s="104"/>
      <c r="M142" s="127">
        <v>5</v>
      </c>
      <c r="N142" s="6"/>
      <c r="O142" s="6"/>
      <c r="P142" s="6"/>
      <c r="Q142" s="6"/>
      <c r="R142" s="108"/>
      <c r="S142" s="103"/>
      <c r="T142" s="104"/>
      <c r="U142" s="124"/>
      <c r="V142" s="4"/>
      <c r="W142" s="138">
        <v>10</v>
      </c>
      <c r="X142" s="5"/>
      <c r="Y142" s="5"/>
      <c r="Z142" s="5"/>
      <c r="AA142" s="5"/>
      <c r="AB142" s="5"/>
      <c r="AC142" s="5"/>
    </row>
    <row r="143" spans="1:29" ht="18.75">
      <c r="A143" s="4">
        <v>135</v>
      </c>
      <c r="B143" s="4"/>
      <c r="C143" s="5" t="s">
        <v>47</v>
      </c>
      <c r="D143" s="4"/>
      <c r="E143" s="4" t="s">
        <v>69</v>
      </c>
      <c r="F143" s="5"/>
      <c r="G143" s="43">
        <v>10</v>
      </c>
      <c r="H143" s="6"/>
      <c r="I143" s="102"/>
      <c r="J143" s="103"/>
      <c r="K143" s="6"/>
      <c r="L143" s="104"/>
      <c r="M143" s="105"/>
      <c r="N143" s="6"/>
      <c r="O143" s="6"/>
      <c r="P143" s="6"/>
      <c r="Q143" s="6"/>
      <c r="R143" s="108"/>
      <c r="S143" s="103"/>
      <c r="T143" s="104"/>
      <c r="U143" s="124"/>
      <c r="V143" s="4"/>
      <c r="W143" s="138">
        <v>10</v>
      </c>
      <c r="X143" s="5"/>
      <c r="Y143" s="5"/>
      <c r="Z143" s="5"/>
      <c r="AA143" s="5"/>
      <c r="AB143" s="5"/>
      <c r="AC143" s="5"/>
    </row>
    <row r="144" spans="1:29" ht="18.75">
      <c r="A144" s="4">
        <v>136</v>
      </c>
      <c r="B144" s="4"/>
      <c r="C144" s="5" t="s">
        <v>60</v>
      </c>
      <c r="D144" s="4">
        <v>2001</v>
      </c>
      <c r="E144" s="4" t="s">
        <v>69</v>
      </c>
      <c r="F144" s="5"/>
      <c r="G144" s="43">
        <v>5</v>
      </c>
      <c r="H144" s="6"/>
      <c r="I144" s="102"/>
      <c r="J144" s="103"/>
      <c r="K144" s="6"/>
      <c r="L144" s="104"/>
      <c r="M144" s="127">
        <v>5</v>
      </c>
      <c r="N144" s="6"/>
      <c r="O144" s="6"/>
      <c r="P144" s="6"/>
      <c r="Q144" s="6"/>
      <c r="R144" s="108"/>
      <c r="S144" s="103"/>
      <c r="T144" s="104"/>
      <c r="U144" s="124"/>
      <c r="V144" s="4"/>
      <c r="W144" s="138">
        <v>10</v>
      </c>
      <c r="X144" s="5"/>
      <c r="Y144" s="5"/>
      <c r="Z144" s="5"/>
      <c r="AA144" s="5"/>
      <c r="AB144" s="5"/>
      <c r="AC144" s="5"/>
    </row>
    <row r="145" spans="1:29" ht="18.75">
      <c r="A145" s="4">
        <v>137</v>
      </c>
      <c r="B145" s="4"/>
      <c r="C145" s="5" t="s">
        <v>565</v>
      </c>
      <c r="D145" s="4">
        <v>1994</v>
      </c>
      <c r="E145" s="4" t="s">
        <v>67</v>
      </c>
      <c r="F145" s="5"/>
      <c r="G145" s="6"/>
      <c r="H145" s="6"/>
      <c r="I145" s="102"/>
      <c r="J145" s="103"/>
      <c r="K145" s="6"/>
      <c r="L145" s="104"/>
      <c r="M145" s="105"/>
      <c r="N145" s="6"/>
      <c r="O145" s="6"/>
      <c r="P145" s="6"/>
      <c r="Q145" s="6"/>
      <c r="R145" s="108"/>
      <c r="S145" s="103"/>
      <c r="T145" s="126">
        <v>10</v>
      </c>
      <c r="U145" s="124"/>
      <c r="V145" s="4"/>
      <c r="W145" s="138">
        <v>10</v>
      </c>
      <c r="X145" s="5"/>
      <c r="Y145" s="5"/>
      <c r="Z145" s="5"/>
      <c r="AA145" s="5"/>
      <c r="AB145" s="5"/>
      <c r="AC145" s="5"/>
    </row>
    <row r="146" spans="1:29" ht="18.75">
      <c r="A146" s="41">
        <v>138</v>
      </c>
      <c r="B146" s="41"/>
      <c r="C146" s="40" t="s">
        <v>48</v>
      </c>
      <c r="D146" s="41">
        <v>2003</v>
      </c>
      <c r="E146" s="41" t="s">
        <v>69</v>
      </c>
      <c r="F146" s="40"/>
      <c r="G146" s="134">
        <v>8</v>
      </c>
      <c r="H146" s="118"/>
      <c r="I146" s="119"/>
      <c r="J146" s="103"/>
      <c r="K146" s="6"/>
      <c r="L146" s="104"/>
      <c r="M146" s="120"/>
      <c r="N146" s="118"/>
      <c r="O146" s="118"/>
      <c r="P146" s="118"/>
      <c r="Q146" s="118"/>
      <c r="R146" s="121"/>
      <c r="S146" s="103"/>
      <c r="T146" s="104"/>
      <c r="U146" s="125"/>
      <c r="V146" s="4"/>
      <c r="W146" s="138">
        <v>8</v>
      </c>
      <c r="X146" s="5"/>
      <c r="Y146" s="5"/>
      <c r="Z146" s="5"/>
      <c r="AA146" s="5"/>
      <c r="AB146" s="5"/>
      <c r="AC146" s="5"/>
    </row>
    <row r="147" spans="1:29" ht="18.75">
      <c r="A147" s="4">
        <v>139</v>
      </c>
      <c r="B147" s="4"/>
      <c r="C147" s="5" t="s">
        <v>563</v>
      </c>
      <c r="D147" s="4"/>
      <c r="E147" s="4"/>
      <c r="F147" s="5"/>
      <c r="G147" s="6"/>
      <c r="H147" s="6"/>
      <c r="I147" s="102"/>
      <c r="J147" s="103"/>
      <c r="K147" s="6"/>
      <c r="L147" s="104"/>
      <c r="M147" s="105"/>
      <c r="N147" s="6"/>
      <c r="O147" s="6"/>
      <c r="P147" s="6"/>
      <c r="Q147" s="6"/>
      <c r="R147" s="128">
        <v>8</v>
      </c>
      <c r="S147" s="103"/>
      <c r="T147" s="104"/>
      <c r="U147" s="124"/>
      <c r="V147" s="4"/>
      <c r="W147" s="138">
        <v>8</v>
      </c>
      <c r="X147" s="5"/>
      <c r="Y147" s="5"/>
      <c r="Z147" s="5"/>
      <c r="AA147" s="5"/>
      <c r="AB147" s="5"/>
      <c r="AC147" s="5"/>
    </row>
    <row r="148" spans="1:29" ht="18.75">
      <c r="A148" s="4">
        <v>140</v>
      </c>
      <c r="B148" s="4"/>
      <c r="C148" s="5" t="s">
        <v>49</v>
      </c>
      <c r="D148" s="4"/>
      <c r="E148" s="4" t="s">
        <v>68</v>
      </c>
      <c r="F148" s="5"/>
      <c r="G148" s="43">
        <v>6</v>
      </c>
      <c r="H148" s="6"/>
      <c r="I148" s="102"/>
      <c r="J148" s="103"/>
      <c r="K148" s="6"/>
      <c r="L148" s="104"/>
      <c r="M148" s="105"/>
      <c r="N148" s="6"/>
      <c r="O148" s="6"/>
      <c r="P148" s="6"/>
      <c r="Q148" s="6"/>
      <c r="R148" s="108"/>
      <c r="S148" s="103"/>
      <c r="T148" s="104"/>
      <c r="U148" s="124"/>
      <c r="V148" s="4"/>
      <c r="W148" s="138">
        <v>6</v>
      </c>
      <c r="X148" s="5"/>
      <c r="Y148" s="5"/>
      <c r="Z148" s="5"/>
      <c r="AA148" s="5"/>
      <c r="AB148" s="5"/>
      <c r="AC148" s="5"/>
    </row>
    <row r="149" spans="1:29" ht="18.75">
      <c r="A149" s="4">
        <v>141</v>
      </c>
      <c r="B149" s="4"/>
      <c r="C149" s="5" t="s">
        <v>58</v>
      </c>
      <c r="D149" s="4">
        <v>2003</v>
      </c>
      <c r="E149" s="4" t="s">
        <v>64</v>
      </c>
      <c r="F149" s="5"/>
      <c r="G149" s="43">
        <v>5</v>
      </c>
      <c r="H149" s="6"/>
      <c r="I149" s="102"/>
      <c r="J149" s="103"/>
      <c r="K149" s="6"/>
      <c r="L149" s="104"/>
      <c r="M149" s="105"/>
      <c r="N149" s="6"/>
      <c r="O149" s="6"/>
      <c r="P149" s="6"/>
      <c r="Q149" s="6"/>
      <c r="R149" s="108"/>
      <c r="S149" s="103"/>
      <c r="T149" s="104"/>
      <c r="U149" s="124"/>
      <c r="V149" s="4"/>
      <c r="W149" s="138">
        <v>5</v>
      </c>
      <c r="X149" s="5"/>
      <c r="Y149" s="5"/>
      <c r="Z149" s="5"/>
      <c r="AA149" s="5"/>
      <c r="AB149" s="5"/>
      <c r="AC149" s="5"/>
    </row>
    <row r="150" spans="1:29" ht="18.75">
      <c r="A150" s="41">
        <v>142</v>
      </c>
      <c r="B150" s="41"/>
      <c r="C150" s="40" t="s">
        <v>52</v>
      </c>
      <c r="D150" s="41"/>
      <c r="E150" s="41" t="s">
        <v>68</v>
      </c>
      <c r="F150" s="40"/>
      <c r="G150" s="136">
        <v>5</v>
      </c>
      <c r="H150" s="118"/>
      <c r="I150" s="119"/>
      <c r="J150" s="103"/>
      <c r="K150" s="6"/>
      <c r="L150" s="104"/>
      <c r="M150" s="120"/>
      <c r="N150" s="118"/>
      <c r="O150" s="118"/>
      <c r="P150" s="118"/>
      <c r="Q150" s="118"/>
      <c r="R150" s="121"/>
      <c r="S150" s="103"/>
      <c r="T150" s="104"/>
      <c r="U150" s="137"/>
      <c r="V150" s="41"/>
      <c r="W150" s="139">
        <v>5</v>
      </c>
      <c r="X150" s="5"/>
      <c r="Y150" s="5"/>
      <c r="Z150" s="5"/>
      <c r="AA150" s="5"/>
      <c r="AB150" s="5"/>
      <c r="AC150" s="5"/>
    </row>
    <row r="151" spans="1:29" ht="18.75">
      <c r="A151" s="4">
        <v>143</v>
      </c>
      <c r="B151" s="4"/>
      <c r="C151" s="5" t="s">
        <v>494</v>
      </c>
      <c r="D151" s="4">
        <v>2003</v>
      </c>
      <c r="E151" s="4" t="s">
        <v>64</v>
      </c>
      <c r="F151" s="5"/>
      <c r="G151" s="6"/>
      <c r="H151" s="6"/>
      <c r="I151" s="102"/>
      <c r="J151" s="103"/>
      <c r="K151" s="6"/>
      <c r="L151" s="104"/>
      <c r="M151" s="127">
        <v>5</v>
      </c>
      <c r="N151" s="6"/>
      <c r="O151" s="6"/>
      <c r="P151" s="6"/>
      <c r="Q151" s="6"/>
      <c r="R151" s="108"/>
      <c r="S151" s="103"/>
      <c r="T151" s="104"/>
      <c r="U151" s="42"/>
      <c r="V151" s="4"/>
      <c r="W151" s="138">
        <v>5</v>
      </c>
      <c r="X151" s="5"/>
      <c r="Y151" s="5"/>
      <c r="Z151" s="5"/>
      <c r="AA151" s="5"/>
      <c r="AB151" s="5"/>
      <c r="AC151" s="5"/>
    </row>
    <row r="152" spans="1:29" ht="18.75">
      <c r="A152" s="4">
        <v>144</v>
      </c>
      <c r="B152" s="4"/>
      <c r="C152" s="5" t="s">
        <v>62</v>
      </c>
      <c r="D152" s="4">
        <v>2001</v>
      </c>
      <c r="E152" s="4" t="s">
        <v>69</v>
      </c>
      <c r="F152" s="5"/>
      <c r="G152" s="43">
        <v>5</v>
      </c>
      <c r="H152" s="6"/>
      <c r="I152" s="102"/>
      <c r="J152" s="103"/>
      <c r="K152" s="6"/>
      <c r="L152" s="104"/>
      <c r="M152" s="105"/>
      <c r="N152" s="6"/>
      <c r="O152" s="6"/>
      <c r="P152" s="6"/>
      <c r="Q152" s="6"/>
      <c r="R152" s="108"/>
      <c r="S152" s="103"/>
      <c r="T152" s="104"/>
      <c r="U152" s="42"/>
      <c r="V152" s="4"/>
      <c r="W152" s="138">
        <v>5</v>
      </c>
      <c r="X152" s="5"/>
      <c r="Y152" s="5"/>
      <c r="Z152" s="5"/>
      <c r="AA152" s="5"/>
      <c r="AB152" s="5"/>
      <c r="AC152" s="5"/>
    </row>
    <row r="153" spans="1:29" ht="18.75">
      <c r="A153" s="4">
        <v>145</v>
      </c>
      <c r="B153" s="4"/>
      <c r="C153" s="5" t="s">
        <v>51</v>
      </c>
      <c r="D153" s="4"/>
      <c r="E153" s="4" t="s">
        <v>68</v>
      </c>
      <c r="F153" s="5"/>
      <c r="G153" s="43">
        <v>5</v>
      </c>
      <c r="H153" s="6"/>
      <c r="I153" s="102"/>
      <c r="J153" s="103"/>
      <c r="K153" s="6"/>
      <c r="L153" s="104"/>
      <c r="M153" s="105"/>
      <c r="N153" s="6"/>
      <c r="O153" s="6"/>
      <c r="P153" s="6"/>
      <c r="Q153" s="6"/>
      <c r="R153" s="108"/>
      <c r="S153" s="103"/>
      <c r="T153" s="104"/>
      <c r="U153" s="42"/>
      <c r="V153" s="4"/>
      <c r="W153" s="138">
        <v>5</v>
      </c>
      <c r="X153" s="5"/>
      <c r="Y153" s="5"/>
      <c r="Z153" s="5"/>
      <c r="AA153" s="5"/>
      <c r="AB153" s="5"/>
      <c r="AC153" s="5"/>
    </row>
    <row r="154" spans="1:29" ht="18.75">
      <c r="A154" s="4">
        <v>146</v>
      </c>
      <c r="B154" s="4"/>
      <c r="C154" s="5" t="s">
        <v>59</v>
      </c>
      <c r="D154" s="4">
        <v>2001</v>
      </c>
      <c r="E154" s="4" t="s">
        <v>69</v>
      </c>
      <c r="F154" s="5"/>
      <c r="G154" s="43">
        <v>5</v>
      </c>
      <c r="H154" s="6"/>
      <c r="I154" s="102"/>
      <c r="J154" s="103"/>
      <c r="K154" s="6"/>
      <c r="L154" s="104"/>
      <c r="M154" s="105"/>
      <c r="N154" s="6"/>
      <c r="O154" s="6"/>
      <c r="P154" s="6"/>
      <c r="Q154" s="6"/>
      <c r="R154" s="108"/>
      <c r="S154" s="103"/>
      <c r="T154" s="104"/>
      <c r="U154" s="42"/>
      <c r="V154" s="4"/>
      <c r="W154" s="138">
        <v>5</v>
      </c>
      <c r="X154" s="5"/>
      <c r="Y154" s="5"/>
      <c r="Z154" s="5"/>
      <c r="AA154" s="5"/>
      <c r="AB154" s="5"/>
      <c r="AC154" s="5"/>
    </row>
    <row r="155" spans="1:29" ht="18.75">
      <c r="A155" s="4">
        <v>147</v>
      </c>
      <c r="B155" s="4"/>
      <c r="C155" s="5" t="s">
        <v>53</v>
      </c>
      <c r="D155" s="4"/>
      <c r="E155" s="4" t="s">
        <v>68</v>
      </c>
      <c r="F155" s="5"/>
      <c r="G155" s="43">
        <v>5</v>
      </c>
      <c r="H155" s="6"/>
      <c r="I155" s="102"/>
      <c r="J155" s="103"/>
      <c r="K155" s="6"/>
      <c r="L155" s="104"/>
      <c r="M155" s="105"/>
      <c r="N155" s="6"/>
      <c r="O155" s="6"/>
      <c r="P155" s="6"/>
      <c r="Q155" s="6"/>
      <c r="R155" s="108"/>
      <c r="S155" s="103"/>
      <c r="T155" s="104"/>
      <c r="U155" s="42"/>
      <c r="V155" s="4"/>
      <c r="W155" s="138">
        <v>5</v>
      </c>
      <c r="X155" s="5"/>
      <c r="Y155" s="5"/>
      <c r="Z155" s="5"/>
      <c r="AA155" s="5"/>
      <c r="AB155" s="5"/>
      <c r="AC155" s="5"/>
    </row>
    <row r="156" spans="1:29" ht="18.75">
      <c r="A156" s="4">
        <v>148</v>
      </c>
      <c r="B156" s="4"/>
      <c r="C156" s="5" t="s">
        <v>558</v>
      </c>
      <c r="D156" s="4"/>
      <c r="E156" s="4"/>
      <c r="F156" s="5"/>
      <c r="G156" s="6"/>
      <c r="H156" s="6"/>
      <c r="I156" s="102"/>
      <c r="J156" s="103"/>
      <c r="K156" s="6"/>
      <c r="L156" s="104"/>
      <c r="M156" s="105"/>
      <c r="N156" s="6"/>
      <c r="O156" s="6"/>
      <c r="P156" s="6"/>
      <c r="Q156" s="43">
        <v>5</v>
      </c>
      <c r="R156" s="108"/>
      <c r="S156" s="103"/>
      <c r="T156" s="104"/>
      <c r="U156" s="42"/>
      <c r="V156" s="4"/>
      <c r="W156" s="138">
        <v>5</v>
      </c>
      <c r="X156" s="5"/>
      <c r="Y156" s="5"/>
      <c r="Z156" s="5"/>
      <c r="AA156" s="5"/>
      <c r="AB156" s="5"/>
      <c r="AC156" s="5"/>
    </row>
    <row r="157" spans="1:29" ht="19.5" thickBot="1">
      <c r="A157" s="4">
        <v>149</v>
      </c>
      <c r="B157" s="4"/>
      <c r="C157" s="5" t="s">
        <v>559</v>
      </c>
      <c r="D157" s="4"/>
      <c r="E157" s="4"/>
      <c r="F157" s="5"/>
      <c r="G157" s="6"/>
      <c r="H157" s="6"/>
      <c r="I157" s="102"/>
      <c r="J157" s="112"/>
      <c r="K157" s="122"/>
      <c r="L157" s="111"/>
      <c r="M157" s="105"/>
      <c r="N157" s="6"/>
      <c r="O157" s="6"/>
      <c r="P157" s="6"/>
      <c r="Q157" s="43">
        <v>5</v>
      </c>
      <c r="R157" s="108"/>
      <c r="S157" s="112"/>
      <c r="T157" s="111"/>
      <c r="U157" s="42"/>
      <c r="V157" s="4"/>
      <c r="W157" s="138">
        <v>5</v>
      </c>
      <c r="X157" s="5"/>
      <c r="Y157" s="5"/>
      <c r="Z157" s="5"/>
      <c r="AA157" s="5"/>
      <c r="AB157" s="5"/>
      <c r="AC157" s="5"/>
    </row>
  </sheetData>
  <mergeCells count="16">
    <mergeCell ref="AC6:AC8"/>
    <mergeCell ref="AB6:AB8"/>
    <mergeCell ref="W6:W8"/>
    <mergeCell ref="X6:X8"/>
    <mergeCell ref="Y6:Y8"/>
    <mergeCell ref="Z6:Z8"/>
    <mergeCell ref="AA6:AA8"/>
    <mergeCell ref="A4:P4"/>
    <mergeCell ref="A2:O2"/>
    <mergeCell ref="A1:P1"/>
    <mergeCell ref="F6:F8"/>
    <mergeCell ref="E6:E8"/>
    <mergeCell ref="D6:D8"/>
    <mergeCell ref="C6:C8"/>
    <mergeCell ref="A6:A8"/>
    <mergeCell ref="B6:B8"/>
  </mergeCells>
  <phoneticPr fontId="0" type="noConversion"/>
  <pageMargins left="0.11811023622047245" right="0.19685039370078741" top="0.15748031496062992" bottom="0.15748031496062992" header="0.31496062992125984" footer="0.31496062992125984"/>
  <pageSetup paperSize="9" scale="42" fitToHeight="0" orientation="landscape" horizontalDpi="300" verticalDpi="300" r:id="rId1"/>
  <rowBreaks count="1" manualBreakCount="1">
    <brk id="112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topLeftCell="A25" workbookViewId="0">
      <selection activeCell="L19" sqref="L19"/>
    </sheetView>
  </sheetViews>
  <sheetFormatPr defaultRowHeight="15.75"/>
  <cols>
    <col min="1" max="1" width="4.28515625" style="12" customWidth="1"/>
    <col min="2" max="2" width="28.42578125" style="12" customWidth="1"/>
    <col min="3" max="3" width="17.42578125" style="12" customWidth="1"/>
    <col min="4" max="4" width="8.42578125" style="13" customWidth="1"/>
    <col min="5" max="5" width="10.28515625" style="13" bestFit="1" customWidth="1"/>
    <col min="6" max="6" width="14.5703125" style="13" bestFit="1" customWidth="1"/>
    <col min="7" max="7" width="9.140625" style="12"/>
    <col min="8" max="8" width="9.140625" style="13"/>
    <col min="9" max="16384" width="9.140625" style="12"/>
  </cols>
  <sheetData>
    <row r="1" spans="1:8">
      <c r="A1" s="15" t="s">
        <v>0</v>
      </c>
      <c r="B1" s="15" t="s">
        <v>202</v>
      </c>
      <c r="C1" s="15" t="s">
        <v>63</v>
      </c>
      <c r="D1" s="14" t="s">
        <v>204</v>
      </c>
      <c r="E1" s="14" t="s">
        <v>205</v>
      </c>
      <c r="F1" s="17" t="s">
        <v>272</v>
      </c>
      <c r="G1" s="15" t="s">
        <v>207</v>
      </c>
      <c r="H1" s="14" t="s">
        <v>208</v>
      </c>
    </row>
    <row r="2" spans="1:8">
      <c r="A2" s="14">
        <v>1</v>
      </c>
      <c r="B2" s="16" t="s">
        <v>209</v>
      </c>
      <c r="C2" s="16" t="s">
        <v>194</v>
      </c>
      <c r="D2" s="17">
        <v>1989</v>
      </c>
      <c r="E2" s="23">
        <v>1.042824074074074E-2</v>
      </c>
      <c r="F2" s="17"/>
      <c r="G2" s="14">
        <v>1</v>
      </c>
      <c r="H2" s="14">
        <v>100</v>
      </c>
    </row>
    <row r="3" spans="1:8">
      <c r="A3" s="14">
        <v>2</v>
      </c>
      <c r="B3" s="16" t="s">
        <v>210</v>
      </c>
      <c r="C3" s="16" t="s">
        <v>264</v>
      </c>
      <c r="D3" s="17">
        <v>1995</v>
      </c>
      <c r="E3" s="23">
        <v>1.0717592592592593E-2</v>
      </c>
      <c r="F3" s="17"/>
      <c r="G3" s="14">
        <v>2</v>
      </c>
      <c r="H3" s="14">
        <v>98</v>
      </c>
    </row>
    <row r="4" spans="1:8">
      <c r="A4" s="14">
        <v>3</v>
      </c>
      <c r="B4" s="16" t="s">
        <v>211</v>
      </c>
      <c r="C4" s="16" t="s">
        <v>194</v>
      </c>
      <c r="D4" s="17">
        <v>2000</v>
      </c>
      <c r="E4" s="23">
        <v>1.0752314814814814E-2</v>
      </c>
      <c r="F4" s="17" t="s">
        <v>200</v>
      </c>
      <c r="G4" s="14">
        <v>3</v>
      </c>
      <c r="H4" s="14">
        <v>96</v>
      </c>
    </row>
    <row r="5" spans="1:8">
      <c r="A5" s="14">
        <v>4</v>
      </c>
      <c r="B5" s="16" t="s">
        <v>212</v>
      </c>
      <c r="C5" s="16" t="s">
        <v>194</v>
      </c>
      <c r="D5" s="17">
        <v>1994</v>
      </c>
      <c r="E5" s="23">
        <v>1.1516203703703702E-2</v>
      </c>
      <c r="F5" s="17" t="s">
        <v>200</v>
      </c>
      <c r="G5" s="14">
        <v>4</v>
      </c>
      <c r="H5" s="14">
        <v>94</v>
      </c>
    </row>
    <row r="6" spans="1:8">
      <c r="A6" s="14">
        <v>5</v>
      </c>
      <c r="B6" s="16" t="s">
        <v>213</v>
      </c>
      <c r="C6" s="16" t="s">
        <v>194</v>
      </c>
      <c r="D6" s="17">
        <v>1999</v>
      </c>
      <c r="E6" s="23">
        <v>1.1967592592592592E-2</v>
      </c>
      <c r="F6" s="17" t="s">
        <v>200</v>
      </c>
      <c r="G6" s="14">
        <v>5</v>
      </c>
      <c r="H6" s="14">
        <v>92</v>
      </c>
    </row>
    <row r="7" spans="1:8">
      <c r="A7" s="14">
        <v>6</v>
      </c>
      <c r="B7" s="16" t="s">
        <v>214</v>
      </c>
      <c r="C7" s="16" t="s">
        <v>194</v>
      </c>
      <c r="D7" s="17">
        <v>1989</v>
      </c>
      <c r="E7" s="23">
        <v>1.2037037037037035E-2</v>
      </c>
      <c r="F7" s="17" t="s">
        <v>200</v>
      </c>
      <c r="G7" s="14">
        <v>6</v>
      </c>
      <c r="H7" s="14">
        <v>90</v>
      </c>
    </row>
    <row r="8" spans="1:8">
      <c r="A8" s="14">
        <v>7</v>
      </c>
      <c r="B8" s="16" t="s">
        <v>215</v>
      </c>
      <c r="C8" s="16" t="s">
        <v>65</v>
      </c>
      <c r="D8" s="17">
        <v>1998</v>
      </c>
      <c r="E8" s="23">
        <v>1.2210648148148146E-2</v>
      </c>
      <c r="F8" s="17" t="s">
        <v>200</v>
      </c>
      <c r="G8" s="14">
        <v>7</v>
      </c>
      <c r="H8" s="14">
        <v>88</v>
      </c>
    </row>
    <row r="9" spans="1:8">
      <c r="A9" s="14">
        <v>8</v>
      </c>
      <c r="B9" s="16" t="s">
        <v>216</v>
      </c>
      <c r="C9" s="16" t="s">
        <v>255</v>
      </c>
      <c r="D9" s="17">
        <v>1981</v>
      </c>
      <c r="E9" s="23">
        <v>1.2662037037037039E-2</v>
      </c>
      <c r="F9" s="17" t="s">
        <v>200</v>
      </c>
      <c r="G9" s="14">
        <v>8</v>
      </c>
      <c r="H9" s="14">
        <v>86</v>
      </c>
    </row>
    <row r="10" spans="1:8">
      <c r="A10" s="14">
        <v>9</v>
      </c>
      <c r="B10" s="16" t="s">
        <v>217</v>
      </c>
      <c r="C10" s="16" t="s">
        <v>271</v>
      </c>
      <c r="D10" s="17">
        <v>2000</v>
      </c>
      <c r="E10" s="23">
        <v>1.2731481481481481E-2</v>
      </c>
      <c r="F10" s="17" t="s">
        <v>200</v>
      </c>
      <c r="G10" s="14">
        <v>9</v>
      </c>
      <c r="H10" s="14">
        <v>84</v>
      </c>
    </row>
    <row r="11" spans="1:8">
      <c r="A11" s="14">
        <v>10</v>
      </c>
      <c r="B11" s="16" t="s">
        <v>218</v>
      </c>
      <c r="C11" s="16" t="s">
        <v>268</v>
      </c>
      <c r="D11" s="17">
        <v>1995</v>
      </c>
      <c r="E11" s="23">
        <v>1.2951388888888887E-2</v>
      </c>
      <c r="F11" s="17" t="s">
        <v>200</v>
      </c>
      <c r="G11" s="14">
        <v>10</v>
      </c>
      <c r="H11" s="14">
        <v>82</v>
      </c>
    </row>
    <row r="12" spans="1:8">
      <c r="A12" s="14">
        <v>11</v>
      </c>
      <c r="B12" s="16" t="s">
        <v>219</v>
      </c>
      <c r="C12" s="16" t="s">
        <v>268</v>
      </c>
      <c r="D12" s="17">
        <v>1972</v>
      </c>
      <c r="E12" s="23">
        <v>1.298611111111111E-2</v>
      </c>
      <c r="F12" s="17" t="s">
        <v>200</v>
      </c>
      <c r="G12" s="14">
        <v>11</v>
      </c>
      <c r="H12" s="14">
        <v>80</v>
      </c>
    </row>
    <row r="13" spans="1:8">
      <c r="A13" s="14">
        <v>12</v>
      </c>
      <c r="B13" s="16" t="s">
        <v>220</v>
      </c>
      <c r="C13" s="16" t="s">
        <v>268</v>
      </c>
      <c r="D13" s="17">
        <v>1978</v>
      </c>
      <c r="E13" s="23">
        <v>1.315972222222222E-2</v>
      </c>
      <c r="F13" s="17" t="s">
        <v>200</v>
      </c>
      <c r="G13" s="14">
        <v>12</v>
      </c>
      <c r="H13" s="14">
        <v>78</v>
      </c>
    </row>
    <row r="14" spans="1:8">
      <c r="A14" s="14">
        <v>13</v>
      </c>
      <c r="B14" s="16" t="s">
        <v>221</v>
      </c>
      <c r="C14" s="16" t="s">
        <v>194</v>
      </c>
      <c r="D14" s="17">
        <v>1997</v>
      </c>
      <c r="E14" s="23">
        <v>1.3356481481481483E-2</v>
      </c>
      <c r="F14" s="17" t="s">
        <v>200</v>
      </c>
      <c r="G14" s="14">
        <v>13</v>
      </c>
      <c r="H14" s="14">
        <v>76</v>
      </c>
    </row>
    <row r="15" spans="1:8">
      <c r="A15" s="14">
        <v>14</v>
      </c>
      <c r="B15" s="16" t="s">
        <v>222</v>
      </c>
      <c r="C15" s="16" t="s">
        <v>266</v>
      </c>
      <c r="D15" s="17">
        <v>1979</v>
      </c>
      <c r="E15" s="23">
        <v>1.3391203703703704E-2</v>
      </c>
      <c r="F15" s="17" t="s">
        <v>200</v>
      </c>
      <c r="G15" s="14">
        <v>14</v>
      </c>
      <c r="H15" s="14">
        <v>74</v>
      </c>
    </row>
    <row r="16" spans="1:8">
      <c r="A16" s="14">
        <v>15</v>
      </c>
      <c r="B16" s="16" t="s">
        <v>223</v>
      </c>
      <c r="C16" s="16" t="s">
        <v>264</v>
      </c>
      <c r="D16" s="17">
        <v>1999</v>
      </c>
      <c r="E16" s="23">
        <v>1.4189814814814815E-2</v>
      </c>
      <c r="F16" s="17" t="s">
        <v>200</v>
      </c>
      <c r="G16" s="14">
        <v>15</v>
      </c>
      <c r="H16" s="14">
        <v>72</v>
      </c>
    </row>
    <row r="17" spans="1:8">
      <c r="A17" s="14">
        <v>16</v>
      </c>
      <c r="B17" s="16" t="s">
        <v>224</v>
      </c>
      <c r="C17" s="16" t="s">
        <v>264</v>
      </c>
      <c r="D17" s="17">
        <v>1999</v>
      </c>
      <c r="E17" s="23">
        <v>1.4502314814814815E-2</v>
      </c>
      <c r="F17" s="17" t="s">
        <v>200</v>
      </c>
      <c r="G17" s="14">
        <v>16</v>
      </c>
      <c r="H17" s="14">
        <v>70</v>
      </c>
    </row>
    <row r="18" spans="1:8">
      <c r="A18" s="14">
        <v>17</v>
      </c>
      <c r="B18" s="16" t="s">
        <v>225</v>
      </c>
      <c r="C18" s="16" t="s">
        <v>267</v>
      </c>
      <c r="D18" s="17">
        <v>1998</v>
      </c>
      <c r="E18" s="23">
        <v>1.4965277777777779E-2</v>
      </c>
      <c r="F18" s="17" t="s">
        <v>200</v>
      </c>
      <c r="G18" s="14">
        <v>17</v>
      </c>
      <c r="H18" s="14">
        <v>68</v>
      </c>
    </row>
    <row r="19" spans="1:8">
      <c r="A19" s="14">
        <v>18</v>
      </c>
      <c r="B19" s="16" t="s">
        <v>226</v>
      </c>
      <c r="C19" s="16" t="s">
        <v>267</v>
      </c>
      <c r="D19" s="17">
        <v>2003</v>
      </c>
      <c r="E19" s="23">
        <v>1.5150462962962963E-2</v>
      </c>
      <c r="F19" s="17" t="s">
        <v>200</v>
      </c>
      <c r="G19" s="14">
        <v>18</v>
      </c>
      <c r="H19" s="14">
        <v>66</v>
      </c>
    </row>
    <row r="20" spans="1:8">
      <c r="A20" s="14">
        <v>19</v>
      </c>
      <c r="B20" s="16" t="s">
        <v>227</v>
      </c>
      <c r="C20" s="16" t="s">
        <v>255</v>
      </c>
      <c r="D20" s="17">
        <v>1976</v>
      </c>
      <c r="E20" s="23">
        <v>1.5601851851851851E-2</v>
      </c>
      <c r="F20" s="17" t="s">
        <v>200</v>
      </c>
      <c r="G20" s="14">
        <v>19</v>
      </c>
      <c r="H20" s="14">
        <v>64</v>
      </c>
    </row>
    <row r="21" spans="1:8">
      <c r="A21" s="14">
        <v>20</v>
      </c>
      <c r="B21" s="16" t="s">
        <v>228</v>
      </c>
      <c r="C21" s="16" t="s">
        <v>268</v>
      </c>
      <c r="D21" s="17">
        <v>2000</v>
      </c>
      <c r="E21" s="23">
        <v>1.5729166666666666E-2</v>
      </c>
      <c r="F21" s="17" t="s">
        <v>200</v>
      </c>
      <c r="G21" s="14">
        <v>20</v>
      </c>
      <c r="H21" s="14">
        <v>62</v>
      </c>
    </row>
    <row r="22" spans="1:8">
      <c r="A22" s="14">
        <v>21</v>
      </c>
      <c r="B22" s="16" t="s">
        <v>229</v>
      </c>
      <c r="C22" s="16" t="s">
        <v>268</v>
      </c>
      <c r="D22" s="17">
        <v>1999</v>
      </c>
      <c r="E22" s="23">
        <v>1.6307870370370372E-2</v>
      </c>
      <c r="F22" s="17" t="s">
        <v>200</v>
      </c>
      <c r="G22" s="14">
        <v>21</v>
      </c>
      <c r="H22" s="14">
        <v>60</v>
      </c>
    </row>
    <row r="23" spans="1:8">
      <c r="A23" s="14">
        <v>22</v>
      </c>
      <c r="B23" s="16" t="s">
        <v>230</v>
      </c>
      <c r="C23" s="16" t="s">
        <v>264</v>
      </c>
      <c r="D23" s="17">
        <v>1982</v>
      </c>
      <c r="E23" s="23">
        <v>1.6851851851851851E-2</v>
      </c>
      <c r="F23" s="17" t="s">
        <v>200</v>
      </c>
      <c r="G23" s="14">
        <v>22</v>
      </c>
      <c r="H23" s="14">
        <v>58</v>
      </c>
    </row>
    <row r="24" spans="1:8">
      <c r="A24" s="14">
        <v>23</v>
      </c>
      <c r="B24" s="16" t="s">
        <v>231</v>
      </c>
      <c r="C24" s="16" t="s">
        <v>194</v>
      </c>
      <c r="D24" s="17">
        <v>2000</v>
      </c>
      <c r="E24" s="23">
        <v>1.7511574074074072E-2</v>
      </c>
      <c r="F24" s="17" t="s">
        <v>200</v>
      </c>
      <c r="G24" s="14">
        <v>23</v>
      </c>
      <c r="H24" s="14">
        <v>56</v>
      </c>
    </row>
    <row r="25" spans="1:8">
      <c r="A25" s="14">
        <v>24</v>
      </c>
      <c r="B25" s="16" t="s">
        <v>232</v>
      </c>
      <c r="C25" s="16" t="s">
        <v>194</v>
      </c>
      <c r="D25" s="17">
        <v>1998</v>
      </c>
      <c r="E25" s="23">
        <v>1.8449074074074073E-2</v>
      </c>
      <c r="F25" s="17" t="s">
        <v>200</v>
      </c>
      <c r="G25" s="14">
        <v>24</v>
      </c>
      <c r="H25" s="14">
        <v>54</v>
      </c>
    </row>
    <row r="26" spans="1:8">
      <c r="A26" s="14">
        <v>25</v>
      </c>
      <c r="B26" s="16" t="s">
        <v>233</v>
      </c>
      <c r="C26" s="16" t="s">
        <v>268</v>
      </c>
      <c r="D26" s="17">
        <v>1960</v>
      </c>
      <c r="E26" s="23">
        <v>2.0358796296296295E-2</v>
      </c>
      <c r="F26" s="17" t="s">
        <v>200</v>
      </c>
      <c r="G26" s="14">
        <v>25</v>
      </c>
      <c r="H26" s="14">
        <v>52</v>
      </c>
    </row>
    <row r="27" spans="1:8">
      <c r="A27" s="14">
        <v>26</v>
      </c>
      <c r="B27" s="16" t="s">
        <v>234</v>
      </c>
      <c r="C27" s="16" t="s">
        <v>194</v>
      </c>
      <c r="D27" s="17">
        <v>2001</v>
      </c>
      <c r="E27" s="23">
        <v>2.162037037037037E-2</v>
      </c>
      <c r="F27" s="17" t="s">
        <v>200</v>
      </c>
      <c r="G27" s="14">
        <v>26</v>
      </c>
      <c r="H27" s="14">
        <v>50</v>
      </c>
    </row>
    <row r="28" spans="1:8">
      <c r="A28" s="14">
        <v>27</v>
      </c>
      <c r="B28" s="16" t="s">
        <v>235</v>
      </c>
      <c r="C28" s="16" t="s">
        <v>194</v>
      </c>
      <c r="D28" s="17">
        <v>1990</v>
      </c>
      <c r="E28" s="23">
        <v>2.3414351851851853E-2</v>
      </c>
      <c r="F28" s="17" t="s">
        <v>200</v>
      </c>
      <c r="G28" s="14">
        <v>27</v>
      </c>
      <c r="H28" s="14">
        <v>48</v>
      </c>
    </row>
    <row r="29" spans="1:8">
      <c r="A29" s="14">
        <v>28</v>
      </c>
      <c r="B29" s="16" t="s">
        <v>236</v>
      </c>
      <c r="C29" s="16" t="s">
        <v>255</v>
      </c>
      <c r="D29" s="17">
        <v>1949</v>
      </c>
      <c r="E29" s="23">
        <v>2.431712962962963E-2</v>
      </c>
      <c r="F29" s="17" t="s">
        <v>200</v>
      </c>
      <c r="G29" s="14">
        <v>28</v>
      </c>
      <c r="H29" s="14">
        <v>46</v>
      </c>
    </row>
    <row r="30" spans="1:8">
      <c r="A30" s="14">
        <v>29</v>
      </c>
      <c r="B30" s="16" t="s">
        <v>237</v>
      </c>
      <c r="C30" s="16" t="s">
        <v>270</v>
      </c>
      <c r="D30" s="17">
        <v>2002</v>
      </c>
      <c r="E30" s="23">
        <v>2.6018518518518521E-2</v>
      </c>
      <c r="F30" s="17" t="s">
        <v>200</v>
      </c>
      <c r="G30" s="14">
        <v>29</v>
      </c>
      <c r="H30" s="14">
        <v>44</v>
      </c>
    </row>
    <row r="31" spans="1:8">
      <c r="A31" s="14">
        <v>30</v>
      </c>
      <c r="B31" s="16" t="s">
        <v>238</v>
      </c>
      <c r="C31" s="16" t="s">
        <v>194</v>
      </c>
      <c r="D31" s="17">
        <v>2000</v>
      </c>
      <c r="E31" s="23">
        <v>2.631944444444444E-2</v>
      </c>
      <c r="F31" s="17" t="s">
        <v>200</v>
      </c>
      <c r="G31" s="14">
        <v>30</v>
      </c>
      <c r="H31" s="14">
        <v>42</v>
      </c>
    </row>
    <row r="32" spans="1:8">
      <c r="A32" s="14">
        <v>31</v>
      </c>
      <c r="B32" s="16" t="s">
        <v>239</v>
      </c>
      <c r="C32" s="16" t="s">
        <v>264</v>
      </c>
      <c r="D32" s="17">
        <v>2002</v>
      </c>
      <c r="E32" s="23">
        <v>2.7094907407407404E-2</v>
      </c>
      <c r="F32" s="17" t="s">
        <v>200</v>
      </c>
      <c r="G32" s="14">
        <v>31</v>
      </c>
      <c r="H32" s="14">
        <v>40</v>
      </c>
    </row>
    <row r="33" spans="1:8">
      <c r="A33" s="14">
        <v>32</v>
      </c>
      <c r="B33" s="16" t="s">
        <v>240</v>
      </c>
      <c r="C33" s="16" t="s">
        <v>264</v>
      </c>
      <c r="D33" s="17">
        <v>2002</v>
      </c>
      <c r="E33" s="23">
        <v>2.7789351851851853E-2</v>
      </c>
      <c r="F33" s="17" t="s">
        <v>200</v>
      </c>
      <c r="G33" s="14">
        <v>32</v>
      </c>
      <c r="H33" s="14">
        <v>38</v>
      </c>
    </row>
    <row r="34" spans="1:8">
      <c r="A34" s="14">
        <v>33</v>
      </c>
      <c r="B34" s="16" t="s">
        <v>241</v>
      </c>
      <c r="C34" s="16" t="s">
        <v>194</v>
      </c>
      <c r="D34" s="17">
        <v>1964</v>
      </c>
      <c r="E34" s="23">
        <v>3.2662037037037038E-2</v>
      </c>
      <c r="F34" s="17" t="s">
        <v>200</v>
      </c>
      <c r="G34" s="14">
        <v>33</v>
      </c>
      <c r="H34" s="14">
        <v>36</v>
      </c>
    </row>
    <row r="35" spans="1:8">
      <c r="A35" s="14">
        <v>34</v>
      </c>
      <c r="B35" s="16" t="s">
        <v>242</v>
      </c>
      <c r="C35" s="16" t="s">
        <v>194</v>
      </c>
      <c r="D35" s="17">
        <v>2000</v>
      </c>
      <c r="E35" s="23">
        <v>3.2696759259259259E-2</v>
      </c>
      <c r="F35" s="17" t="s">
        <v>200</v>
      </c>
      <c r="G35" s="14">
        <v>34</v>
      </c>
      <c r="H35" s="14">
        <v>34</v>
      </c>
    </row>
    <row r="36" spans="1:8">
      <c r="A36" s="14">
        <v>35</v>
      </c>
      <c r="B36" s="16" t="s">
        <v>243</v>
      </c>
      <c r="C36" s="16" t="s">
        <v>194</v>
      </c>
      <c r="D36" s="17">
        <v>2001</v>
      </c>
      <c r="E36" s="23">
        <v>3.3020833333333333E-2</v>
      </c>
      <c r="F36" s="17" t="s">
        <v>200</v>
      </c>
      <c r="G36" s="14">
        <v>35</v>
      </c>
      <c r="H36" s="14">
        <v>32</v>
      </c>
    </row>
    <row r="37" spans="1:8">
      <c r="A37" s="14">
        <v>36</v>
      </c>
      <c r="B37" s="16" t="s">
        <v>244</v>
      </c>
      <c r="C37" s="16" t="s">
        <v>270</v>
      </c>
      <c r="D37" s="17">
        <v>2003</v>
      </c>
      <c r="E37" s="23">
        <v>3.1932870370370368E-2</v>
      </c>
      <c r="F37" s="17" t="s">
        <v>256</v>
      </c>
      <c r="G37" s="14">
        <v>36</v>
      </c>
      <c r="H37" s="14">
        <v>30</v>
      </c>
    </row>
    <row r="38" spans="1:8">
      <c r="A38" s="14">
        <v>37</v>
      </c>
      <c r="B38" s="16" t="s">
        <v>245</v>
      </c>
      <c r="C38" s="16" t="s">
        <v>269</v>
      </c>
      <c r="D38" s="17">
        <v>2003</v>
      </c>
      <c r="E38" s="23">
        <v>2.4976851851851851E-2</v>
      </c>
      <c r="F38" s="17" t="s">
        <v>257</v>
      </c>
      <c r="G38" s="14">
        <v>37</v>
      </c>
      <c r="H38" s="14">
        <v>28</v>
      </c>
    </row>
    <row r="39" spans="1:8">
      <c r="A39" s="14">
        <v>38</v>
      </c>
      <c r="B39" s="16" t="s">
        <v>246</v>
      </c>
      <c r="C39" s="16" t="s">
        <v>268</v>
      </c>
      <c r="D39" s="17">
        <v>2002</v>
      </c>
      <c r="E39" s="23">
        <v>2.2511574074074073E-2</v>
      </c>
      <c r="F39" s="17" t="s">
        <v>258</v>
      </c>
      <c r="G39" s="14">
        <v>38</v>
      </c>
      <c r="H39" s="14">
        <v>26</v>
      </c>
    </row>
    <row r="40" spans="1:8">
      <c r="A40" s="14">
        <v>39</v>
      </c>
      <c r="B40" s="16" t="s">
        <v>247</v>
      </c>
      <c r="C40" s="16" t="s">
        <v>267</v>
      </c>
      <c r="D40" s="17">
        <v>2002</v>
      </c>
      <c r="E40" s="23">
        <v>2.2569444444444444E-2</v>
      </c>
      <c r="F40" s="17" t="s">
        <v>258</v>
      </c>
      <c r="G40" s="14">
        <v>39</v>
      </c>
      <c r="H40" s="14">
        <v>24</v>
      </c>
    </row>
    <row r="41" spans="1:8">
      <c r="A41" s="14">
        <v>40</v>
      </c>
      <c r="B41" s="16" t="s">
        <v>248</v>
      </c>
      <c r="C41" s="16" t="s">
        <v>266</v>
      </c>
      <c r="D41" s="17">
        <v>2003</v>
      </c>
      <c r="E41" s="23">
        <v>1.4398148148148148E-2</v>
      </c>
      <c r="F41" s="17" t="s">
        <v>259</v>
      </c>
      <c r="G41" s="14">
        <v>40</v>
      </c>
      <c r="H41" s="14">
        <v>22</v>
      </c>
    </row>
    <row r="42" spans="1:8">
      <c r="A42" s="14">
        <v>41</v>
      </c>
      <c r="B42" s="16" t="s">
        <v>249</v>
      </c>
      <c r="C42" s="16" t="s">
        <v>265</v>
      </c>
      <c r="D42" s="17">
        <v>2002</v>
      </c>
      <c r="E42" s="23">
        <v>1.7824074074074076E-2</v>
      </c>
      <c r="F42" s="17" t="s">
        <v>260</v>
      </c>
      <c r="G42" s="14">
        <v>41</v>
      </c>
      <c r="H42" s="14">
        <v>20</v>
      </c>
    </row>
    <row r="43" spans="1:8">
      <c r="A43" s="14">
        <v>42</v>
      </c>
      <c r="B43" s="16" t="s">
        <v>250</v>
      </c>
      <c r="C43" s="16" t="s">
        <v>265</v>
      </c>
      <c r="D43" s="17">
        <v>2002</v>
      </c>
      <c r="E43" s="23">
        <v>1.7916666666666668E-2</v>
      </c>
      <c r="F43" s="17" t="s">
        <v>261</v>
      </c>
      <c r="G43" s="14">
        <v>42</v>
      </c>
      <c r="H43" s="14">
        <v>18</v>
      </c>
    </row>
    <row r="44" spans="1:8">
      <c r="A44" s="14">
        <v>43</v>
      </c>
      <c r="B44" s="16" t="s">
        <v>251</v>
      </c>
      <c r="C44" s="16" t="s">
        <v>265</v>
      </c>
      <c r="D44" s="17">
        <v>2000</v>
      </c>
      <c r="E44" s="23">
        <v>1.7928240740740741E-2</v>
      </c>
      <c r="F44" s="17" t="s">
        <v>261</v>
      </c>
      <c r="G44" s="14">
        <v>43</v>
      </c>
      <c r="H44" s="14">
        <v>16</v>
      </c>
    </row>
    <row r="45" spans="1:8">
      <c r="A45" s="14">
        <v>44</v>
      </c>
      <c r="B45" s="16" t="s">
        <v>252</v>
      </c>
      <c r="C45" s="16" t="s">
        <v>265</v>
      </c>
      <c r="D45" s="17">
        <v>2000</v>
      </c>
      <c r="E45" s="23">
        <v>1.8113425925925925E-2</v>
      </c>
      <c r="F45" s="17" t="s">
        <v>261</v>
      </c>
      <c r="G45" s="14">
        <v>44</v>
      </c>
      <c r="H45" s="14">
        <v>14</v>
      </c>
    </row>
    <row r="46" spans="1:8">
      <c r="A46" s="14">
        <v>45</v>
      </c>
      <c r="B46" s="16" t="s">
        <v>253</v>
      </c>
      <c r="C46" s="16" t="s">
        <v>264</v>
      </c>
      <c r="D46" s="17">
        <v>2004</v>
      </c>
      <c r="E46" s="23">
        <v>2.6562499999999999E-2</v>
      </c>
      <c r="F46" s="17" t="s">
        <v>261</v>
      </c>
      <c r="G46" s="14">
        <v>45</v>
      </c>
      <c r="H46" s="14">
        <v>12</v>
      </c>
    </row>
    <row r="47" spans="1:8">
      <c r="A47" s="14">
        <v>46</v>
      </c>
      <c r="B47" s="19" t="s">
        <v>254</v>
      </c>
      <c r="C47" s="22" t="s">
        <v>263</v>
      </c>
      <c r="D47" s="20">
        <v>1953</v>
      </c>
      <c r="E47" s="24">
        <v>5.6018518518518523E-2</v>
      </c>
      <c r="F47" s="20" t="s">
        <v>262</v>
      </c>
      <c r="G47" s="14">
        <v>46</v>
      </c>
      <c r="H47" s="14">
        <v>10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topLeftCell="A22" workbookViewId="0">
      <selection activeCell="I9" sqref="I9"/>
    </sheetView>
  </sheetViews>
  <sheetFormatPr defaultRowHeight="15"/>
  <cols>
    <col min="1" max="1" width="4.85546875" style="25" customWidth="1"/>
    <col min="2" max="2" width="25.7109375" bestFit="1" customWidth="1"/>
    <col min="3" max="3" width="22.85546875" bestFit="1" customWidth="1"/>
    <col min="4" max="4" width="9" customWidth="1"/>
    <col min="5" max="5" width="10.7109375" customWidth="1"/>
    <col min="6" max="6" width="6.7109375" bestFit="1" customWidth="1"/>
    <col min="7" max="7" width="9.140625" style="25"/>
  </cols>
  <sheetData>
    <row r="1" spans="1:7" ht="15.75">
      <c r="A1" s="14" t="s">
        <v>0</v>
      </c>
      <c r="B1" s="15" t="s">
        <v>322</v>
      </c>
      <c r="C1" s="15" t="s">
        <v>63</v>
      </c>
      <c r="D1" s="15" t="s">
        <v>204</v>
      </c>
      <c r="E1" s="15" t="s">
        <v>205</v>
      </c>
      <c r="F1" s="15" t="s">
        <v>207</v>
      </c>
      <c r="G1" s="14" t="s">
        <v>208</v>
      </c>
    </row>
    <row r="2" spans="1:7" ht="15.75">
      <c r="A2" s="14">
        <v>1</v>
      </c>
      <c r="B2" s="16" t="s">
        <v>280</v>
      </c>
      <c r="C2" s="16" t="s">
        <v>317</v>
      </c>
      <c r="D2" s="17">
        <v>1987</v>
      </c>
      <c r="E2" s="23">
        <v>1.4837962962962963E-2</v>
      </c>
      <c r="F2" s="14">
        <v>1</v>
      </c>
      <c r="G2" s="14">
        <v>100</v>
      </c>
    </row>
    <row r="3" spans="1:7" ht="15.75">
      <c r="A3" s="14">
        <v>2</v>
      </c>
      <c r="B3" s="16" t="s">
        <v>281</v>
      </c>
      <c r="C3" s="16" t="s">
        <v>318</v>
      </c>
      <c r="D3" s="17">
        <v>1994</v>
      </c>
      <c r="E3" s="23">
        <v>1.5092592592592593E-2</v>
      </c>
      <c r="F3" s="14">
        <v>2</v>
      </c>
      <c r="G3" s="14">
        <v>98</v>
      </c>
    </row>
    <row r="4" spans="1:7" ht="15.75">
      <c r="A4" s="14">
        <v>3</v>
      </c>
      <c r="B4" s="16" t="s">
        <v>282</v>
      </c>
      <c r="C4" s="16" t="s">
        <v>319</v>
      </c>
      <c r="D4" s="17">
        <v>1972</v>
      </c>
      <c r="E4" s="23">
        <v>1.5601851851851851E-2</v>
      </c>
      <c r="F4" s="14">
        <v>3</v>
      </c>
      <c r="G4" s="14">
        <v>96</v>
      </c>
    </row>
    <row r="5" spans="1:7" ht="15.75">
      <c r="A5" s="14">
        <v>4</v>
      </c>
      <c r="B5" s="16" t="s">
        <v>283</v>
      </c>
      <c r="C5" s="16" t="s">
        <v>319</v>
      </c>
      <c r="D5" s="17">
        <v>1989</v>
      </c>
      <c r="E5" s="23">
        <v>1.6041666666666666E-2</v>
      </c>
      <c r="F5" s="14">
        <v>4</v>
      </c>
      <c r="G5" s="14">
        <v>94</v>
      </c>
    </row>
    <row r="6" spans="1:7" ht="15.75">
      <c r="A6" s="14">
        <v>5</v>
      </c>
      <c r="B6" s="16" t="s">
        <v>284</v>
      </c>
      <c r="C6" s="16" t="s">
        <v>319</v>
      </c>
      <c r="D6" s="17">
        <v>2000</v>
      </c>
      <c r="E6" s="23">
        <v>1.7592592592592594E-2</v>
      </c>
      <c r="F6" s="14">
        <v>5</v>
      </c>
      <c r="G6" s="14">
        <v>92</v>
      </c>
    </row>
    <row r="7" spans="1:7" ht="15.75">
      <c r="A7" s="14">
        <v>6</v>
      </c>
      <c r="B7" s="16" t="s">
        <v>285</v>
      </c>
      <c r="C7" s="16" t="s">
        <v>319</v>
      </c>
      <c r="D7" s="17">
        <v>1998</v>
      </c>
      <c r="E7" s="23">
        <v>1.7870370370370373E-2</v>
      </c>
      <c r="F7" s="14">
        <v>6</v>
      </c>
      <c r="G7" s="14">
        <v>90</v>
      </c>
    </row>
    <row r="8" spans="1:7" ht="15.75">
      <c r="A8" s="14">
        <v>7</v>
      </c>
      <c r="B8" s="16" t="s">
        <v>286</v>
      </c>
      <c r="C8" s="16" t="s">
        <v>319</v>
      </c>
      <c r="D8" s="17">
        <v>1999</v>
      </c>
      <c r="E8" s="23">
        <v>1.8159722222222219E-2</v>
      </c>
      <c r="F8" s="14">
        <v>7</v>
      </c>
      <c r="G8" s="14">
        <v>88</v>
      </c>
    </row>
    <row r="9" spans="1:7" ht="15.75">
      <c r="A9" s="14">
        <v>8</v>
      </c>
      <c r="B9" s="16" t="s">
        <v>287</v>
      </c>
      <c r="C9" s="16" t="s">
        <v>319</v>
      </c>
      <c r="D9" s="17">
        <v>2000</v>
      </c>
      <c r="E9" s="23">
        <v>2.0104166666666666E-2</v>
      </c>
      <c r="F9" s="14">
        <v>8</v>
      </c>
      <c r="G9" s="14">
        <v>86</v>
      </c>
    </row>
    <row r="10" spans="1:7" ht="15.75">
      <c r="A10" s="14">
        <v>9</v>
      </c>
      <c r="B10" s="16" t="s">
        <v>288</v>
      </c>
      <c r="C10" s="16" t="s">
        <v>317</v>
      </c>
      <c r="D10" s="17">
        <v>1989</v>
      </c>
      <c r="E10" s="23">
        <v>2.0659722222222222E-2</v>
      </c>
      <c r="F10" s="14">
        <v>9</v>
      </c>
      <c r="G10" s="14">
        <v>84</v>
      </c>
    </row>
    <row r="11" spans="1:7" ht="15.75">
      <c r="A11" s="14">
        <v>10</v>
      </c>
      <c r="B11" s="16" t="s">
        <v>289</v>
      </c>
      <c r="C11" s="16" t="s">
        <v>317</v>
      </c>
      <c r="D11" s="17">
        <v>1999</v>
      </c>
      <c r="E11" s="23">
        <v>2.0960648148148148E-2</v>
      </c>
      <c r="F11" s="14">
        <v>10</v>
      </c>
      <c r="G11" s="14">
        <v>82</v>
      </c>
    </row>
    <row r="12" spans="1:7" ht="15.75">
      <c r="A12" s="14">
        <v>11</v>
      </c>
      <c r="B12" s="16" t="s">
        <v>290</v>
      </c>
      <c r="C12" s="16" t="s">
        <v>319</v>
      </c>
      <c r="D12" s="17">
        <v>1995</v>
      </c>
      <c r="E12" s="23">
        <v>2.2407407407407407E-2</v>
      </c>
      <c r="F12" s="14">
        <v>11</v>
      </c>
      <c r="G12" s="14">
        <v>80</v>
      </c>
    </row>
    <row r="13" spans="1:7" ht="15.75">
      <c r="A13" s="14">
        <v>12</v>
      </c>
      <c r="B13" s="16" t="s">
        <v>291</v>
      </c>
      <c r="C13" s="16" t="s">
        <v>319</v>
      </c>
      <c r="D13" s="17">
        <v>1960</v>
      </c>
      <c r="E13" s="23">
        <v>2.3217592592592592E-2</v>
      </c>
      <c r="F13" s="14">
        <v>12</v>
      </c>
      <c r="G13" s="14">
        <v>78</v>
      </c>
    </row>
    <row r="14" spans="1:7" ht="15.75">
      <c r="A14" s="14">
        <v>13</v>
      </c>
      <c r="B14" s="16" t="s">
        <v>292</v>
      </c>
      <c r="C14" s="16" t="s">
        <v>319</v>
      </c>
      <c r="D14" s="17">
        <v>1998</v>
      </c>
      <c r="E14" s="23">
        <v>2.3935185185185184E-2</v>
      </c>
      <c r="F14" s="14">
        <v>13</v>
      </c>
      <c r="G14" s="14">
        <v>76</v>
      </c>
    </row>
    <row r="15" spans="1:7" ht="15.75">
      <c r="A15" s="14">
        <v>14</v>
      </c>
      <c r="B15" s="16" t="s">
        <v>293</v>
      </c>
      <c r="C15" s="16" t="s">
        <v>319</v>
      </c>
      <c r="D15" s="17">
        <v>1998</v>
      </c>
      <c r="E15" s="23">
        <v>2.4351851851851857E-2</v>
      </c>
      <c r="F15" s="14">
        <v>14</v>
      </c>
      <c r="G15" s="14">
        <v>74</v>
      </c>
    </row>
    <row r="16" spans="1:7" ht="15.75">
      <c r="A16" s="14">
        <v>15</v>
      </c>
      <c r="B16" s="16" t="s">
        <v>20</v>
      </c>
      <c r="C16" s="16" t="s">
        <v>318</v>
      </c>
      <c r="D16" s="17">
        <v>1999</v>
      </c>
      <c r="E16" s="23">
        <v>2.5590277777777778E-2</v>
      </c>
      <c r="F16" s="14">
        <v>15</v>
      </c>
      <c r="G16" s="14">
        <v>72</v>
      </c>
    </row>
    <row r="17" spans="1:7" ht="15.75">
      <c r="A17" s="14">
        <v>16</v>
      </c>
      <c r="B17" s="16" t="s">
        <v>294</v>
      </c>
      <c r="C17" s="16" t="s">
        <v>317</v>
      </c>
      <c r="D17" s="17">
        <v>1997</v>
      </c>
      <c r="E17" s="23">
        <v>2.6192129629629631E-2</v>
      </c>
      <c r="F17" s="14">
        <v>16</v>
      </c>
      <c r="G17" s="14">
        <v>70</v>
      </c>
    </row>
    <row r="18" spans="1:7" ht="15.75">
      <c r="A18" s="14">
        <v>17</v>
      </c>
      <c r="B18" s="16" t="s">
        <v>295</v>
      </c>
      <c r="C18" s="16" t="s">
        <v>317</v>
      </c>
      <c r="D18" s="17">
        <v>2000</v>
      </c>
      <c r="E18" s="23">
        <v>2.6446759259259264E-2</v>
      </c>
      <c r="F18" s="14">
        <v>17</v>
      </c>
      <c r="G18" s="14">
        <v>68</v>
      </c>
    </row>
    <row r="19" spans="1:7" ht="15.75">
      <c r="A19" s="14">
        <v>18</v>
      </c>
      <c r="B19" s="16" t="s">
        <v>296</v>
      </c>
      <c r="C19" s="16" t="s">
        <v>319</v>
      </c>
      <c r="D19" s="17">
        <v>2003</v>
      </c>
      <c r="E19" s="23">
        <v>3.1261574074074074E-2</v>
      </c>
      <c r="F19" s="14">
        <v>18</v>
      </c>
      <c r="G19" s="14">
        <v>66</v>
      </c>
    </row>
    <row r="20" spans="1:7" ht="15.75">
      <c r="A20" s="14">
        <v>19</v>
      </c>
      <c r="B20" s="16" t="s">
        <v>297</v>
      </c>
      <c r="C20" s="16" t="s">
        <v>317</v>
      </c>
      <c r="D20" s="17">
        <v>2001</v>
      </c>
      <c r="E20" s="23">
        <v>3.1782407407407405E-2</v>
      </c>
      <c r="F20" s="14">
        <v>19</v>
      </c>
      <c r="G20" s="14">
        <v>64</v>
      </c>
    </row>
    <row r="21" spans="1:7" ht="15.75">
      <c r="A21" s="14">
        <v>20</v>
      </c>
      <c r="B21" s="16" t="s">
        <v>298</v>
      </c>
      <c r="C21" s="16" t="s">
        <v>317</v>
      </c>
      <c r="D21" s="17">
        <v>1998</v>
      </c>
      <c r="E21" s="23">
        <v>3.2233796296296295E-2</v>
      </c>
      <c r="F21" s="14">
        <v>20</v>
      </c>
      <c r="G21" s="14">
        <v>62</v>
      </c>
    </row>
    <row r="22" spans="1:7" ht="15.75">
      <c r="A22" s="14">
        <v>21</v>
      </c>
      <c r="B22" s="16" t="s">
        <v>299</v>
      </c>
      <c r="C22" s="16" t="s">
        <v>320</v>
      </c>
      <c r="D22" s="17" t="s">
        <v>200</v>
      </c>
      <c r="E22" s="23">
        <v>3.3391203703703708E-2</v>
      </c>
      <c r="F22" s="14">
        <v>21</v>
      </c>
      <c r="G22" s="14">
        <v>60</v>
      </c>
    </row>
    <row r="23" spans="1:7" ht="15.75">
      <c r="A23" s="14">
        <v>22</v>
      </c>
      <c r="B23" s="16" t="s">
        <v>300</v>
      </c>
      <c r="C23" s="16" t="s">
        <v>317</v>
      </c>
      <c r="D23" s="17">
        <v>1991</v>
      </c>
      <c r="E23" s="23">
        <v>3.3449074074074069E-2</v>
      </c>
      <c r="F23" s="14">
        <v>22</v>
      </c>
      <c r="G23" s="14">
        <v>58</v>
      </c>
    </row>
    <row r="24" spans="1:7" ht="15.75">
      <c r="A24" s="14">
        <v>23</v>
      </c>
      <c r="B24" s="16" t="s">
        <v>301</v>
      </c>
      <c r="C24" s="16" t="s">
        <v>317</v>
      </c>
      <c r="D24" s="17">
        <v>1964</v>
      </c>
      <c r="E24" s="23">
        <v>3.394675925925926E-2</v>
      </c>
      <c r="F24" s="14">
        <v>23</v>
      </c>
      <c r="G24" s="14">
        <v>56</v>
      </c>
    </row>
    <row r="25" spans="1:7" ht="15.75">
      <c r="A25" s="14">
        <v>24</v>
      </c>
      <c r="B25" s="16" t="s">
        <v>302</v>
      </c>
      <c r="C25" s="16" t="s">
        <v>317</v>
      </c>
      <c r="D25" s="17">
        <v>2003</v>
      </c>
      <c r="E25" s="23">
        <v>3.4814814814814812E-2</v>
      </c>
      <c r="F25" s="14">
        <v>24</v>
      </c>
      <c r="G25" s="14">
        <v>54</v>
      </c>
    </row>
    <row r="26" spans="1:7" ht="15.75">
      <c r="A26" s="14">
        <v>25</v>
      </c>
      <c r="B26" s="16" t="s">
        <v>323</v>
      </c>
      <c r="C26" s="16" t="s">
        <v>317</v>
      </c>
      <c r="D26" s="17">
        <v>2001</v>
      </c>
      <c r="E26" s="23">
        <v>3.4837962962962959E-2</v>
      </c>
      <c r="F26" s="14">
        <v>25</v>
      </c>
      <c r="G26" s="14">
        <v>52</v>
      </c>
    </row>
    <row r="27" spans="1:7" ht="15.75">
      <c r="A27" s="14">
        <v>26</v>
      </c>
      <c r="B27" s="16" t="s">
        <v>303</v>
      </c>
      <c r="C27" s="16" t="s">
        <v>317</v>
      </c>
      <c r="D27" s="17">
        <v>2003</v>
      </c>
      <c r="E27" s="23">
        <v>3.4942129629629635E-2</v>
      </c>
      <c r="F27" s="14">
        <v>26</v>
      </c>
      <c r="G27" s="14">
        <v>50</v>
      </c>
    </row>
    <row r="28" spans="1:7" ht="15.75">
      <c r="A28" s="14">
        <v>27</v>
      </c>
      <c r="B28" s="16" t="s">
        <v>304</v>
      </c>
      <c r="C28" s="16" t="s">
        <v>317</v>
      </c>
      <c r="D28" s="17">
        <v>2002</v>
      </c>
      <c r="E28" s="23">
        <v>3.5821759259259262E-2</v>
      </c>
      <c r="F28" s="14">
        <v>27</v>
      </c>
      <c r="G28" s="14">
        <v>48</v>
      </c>
    </row>
    <row r="29" spans="1:7" ht="15.75">
      <c r="A29" s="14">
        <v>28</v>
      </c>
      <c r="B29" s="16" t="s">
        <v>305</v>
      </c>
      <c r="C29" s="16" t="s">
        <v>317</v>
      </c>
      <c r="D29" s="17">
        <v>2000</v>
      </c>
      <c r="E29" s="23">
        <v>3.5937500000000004E-2</v>
      </c>
      <c r="F29" s="14">
        <v>28</v>
      </c>
      <c r="G29" s="14">
        <v>46</v>
      </c>
    </row>
    <row r="30" spans="1:7" ht="15.75">
      <c r="A30" s="14">
        <v>29</v>
      </c>
      <c r="B30" s="16" t="s">
        <v>306</v>
      </c>
      <c r="C30" s="16" t="s">
        <v>317</v>
      </c>
      <c r="D30" s="17">
        <v>2001</v>
      </c>
      <c r="E30" s="23">
        <v>3.8657407407407404E-2</v>
      </c>
      <c r="F30" s="14">
        <v>29</v>
      </c>
      <c r="G30" s="14">
        <v>44</v>
      </c>
    </row>
    <row r="31" spans="1:7" ht="15.75">
      <c r="A31" s="14">
        <v>30</v>
      </c>
      <c r="B31" s="16" t="s">
        <v>307</v>
      </c>
      <c r="C31" s="16" t="s">
        <v>318</v>
      </c>
      <c r="D31" s="17">
        <v>1999</v>
      </c>
      <c r="E31" s="23">
        <v>4.1354166666666664E-2</v>
      </c>
      <c r="F31" s="14">
        <v>30</v>
      </c>
      <c r="G31" s="14">
        <v>42</v>
      </c>
    </row>
    <row r="32" spans="1:7" ht="15.75">
      <c r="A32" s="14">
        <v>31</v>
      </c>
      <c r="B32" s="16" t="s">
        <v>308</v>
      </c>
      <c r="C32" s="16" t="s">
        <v>318</v>
      </c>
      <c r="D32" s="17">
        <v>2002</v>
      </c>
      <c r="E32" s="23">
        <v>4.1597222222222223E-2</v>
      </c>
      <c r="F32" s="14">
        <v>31</v>
      </c>
      <c r="G32" s="14">
        <v>40</v>
      </c>
    </row>
    <row r="33" spans="1:7" ht="15.75">
      <c r="A33" s="14">
        <v>32</v>
      </c>
      <c r="B33" s="16" t="s">
        <v>309</v>
      </c>
      <c r="C33" s="16" t="s">
        <v>321</v>
      </c>
      <c r="D33" s="17">
        <v>2003</v>
      </c>
      <c r="E33" s="23">
        <v>0.70444444444444443</v>
      </c>
      <c r="F33" s="14">
        <v>32</v>
      </c>
      <c r="G33" s="14">
        <v>38</v>
      </c>
    </row>
    <row r="34" spans="1:7" ht="15.75">
      <c r="A34" s="14">
        <v>33</v>
      </c>
      <c r="B34" s="16" t="s">
        <v>310</v>
      </c>
      <c r="C34" s="16" t="s">
        <v>321</v>
      </c>
      <c r="D34" s="17">
        <v>2003</v>
      </c>
      <c r="E34" s="23">
        <v>0.7166435185185186</v>
      </c>
      <c r="F34" s="14">
        <v>33</v>
      </c>
      <c r="G34" s="14">
        <v>36</v>
      </c>
    </row>
    <row r="35" spans="1:7" ht="15.75">
      <c r="A35" s="14">
        <v>34</v>
      </c>
      <c r="B35" s="16" t="s">
        <v>311</v>
      </c>
      <c r="C35" s="16" t="s">
        <v>317</v>
      </c>
      <c r="D35" s="17">
        <v>2002</v>
      </c>
      <c r="E35" s="23">
        <v>0.71817129629629628</v>
      </c>
      <c r="F35" s="14">
        <v>34</v>
      </c>
      <c r="G35" s="14">
        <v>34</v>
      </c>
    </row>
    <row r="36" spans="1:7" ht="15.75">
      <c r="A36" s="14">
        <v>35</v>
      </c>
      <c r="B36" s="16" t="s">
        <v>312</v>
      </c>
      <c r="C36" s="16" t="s">
        <v>321</v>
      </c>
      <c r="D36" s="17">
        <v>2003</v>
      </c>
      <c r="E36" s="23">
        <v>0.71840277777777783</v>
      </c>
      <c r="F36" s="14">
        <v>35</v>
      </c>
      <c r="G36" s="14">
        <v>32</v>
      </c>
    </row>
    <row r="37" spans="1:7" ht="15.75">
      <c r="A37" s="14">
        <v>36</v>
      </c>
      <c r="B37" s="16" t="s">
        <v>313</v>
      </c>
      <c r="C37" s="16" t="s">
        <v>317</v>
      </c>
      <c r="D37" s="17">
        <v>2002</v>
      </c>
      <c r="E37" s="23">
        <v>0.72765046296296287</v>
      </c>
      <c r="F37" s="14">
        <v>36</v>
      </c>
      <c r="G37" s="14">
        <v>30</v>
      </c>
    </row>
    <row r="38" spans="1:7" ht="15.75">
      <c r="A38" s="14">
        <v>37</v>
      </c>
      <c r="B38" s="16" t="s">
        <v>314</v>
      </c>
      <c r="C38" s="16" t="s">
        <v>317</v>
      </c>
      <c r="D38" s="17">
        <v>2006</v>
      </c>
      <c r="E38" s="23">
        <v>0.73236111111111113</v>
      </c>
      <c r="F38" s="14">
        <v>37</v>
      </c>
      <c r="G38" s="14">
        <v>28</v>
      </c>
    </row>
    <row r="39" spans="1:7" ht="15.75">
      <c r="A39" s="14">
        <v>38</v>
      </c>
      <c r="B39" s="16" t="s">
        <v>315</v>
      </c>
      <c r="C39" s="16" t="s">
        <v>317</v>
      </c>
      <c r="D39" s="17">
        <v>2001</v>
      </c>
      <c r="E39" s="23">
        <v>0.73244212962962962</v>
      </c>
      <c r="F39" s="14">
        <v>38</v>
      </c>
      <c r="G39" s="14">
        <v>26</v>
      </c>
    </row>
    <row r="40" spans="1:7" ht="15.75">
      <c r="A40" s="14">
        <v>39</v>
      </c>
      <c r="B40" s="19" t="s">
        <v>316</v>
      </c>
      <c r="C40" s="19" t="s">
        <v>321</v>
      </c>
      <c r="D40" s="20">
        <v>2002</v>
      </c>
      <c r="E40" s="24">
        <v>0.73317129629629629</v>
      </c>
      <c r="F40" s="14">
        <v>39</v>
      </c>
      <c r="G40" s="14">
        <v>24</v>
      </c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opLeftCell="A5" workbookViewId="0">
      <selection activeCell="B5" sqref="B5"/>
    </sheetView>
  </sheetViews>
  <sheetFormatPr defaultRowHeight="15.75"/>
  <cols>
    <col min="1" max="1" width="4.85546875" style="13" customWidth="1"/>
    <col min="2" max="2" width="25.85546875" customWidth="1"/>
    <col min="3" max="3" width="24" bestFit="1" customWidth="1"/>
    <col min="4" max="4" width="7.28515625" style="25" bestFit="1" customWidth="1"/>
    <col min="5" max="5" width="5.85546875" style="25" customWidth="1"/>
    <col min="6" max="6" width="10" style="25" customWidth="1"/>
    <col min="7" max="7" width="12.5703125" style="25" bestFit="1" customWidth="1"/>
  </cols>
  <sheetData>
    <row r="1" spans="1:9">
      <c r="A1" s="14" t="s">
        <v>0</v>
      </c>
      <c r="B1" s="15" t="s">
        <v>202</v>
      </c>
      <c r="C1" s="15" t="s">
        <v>63</v>
      </c>
      <c r="D1" s="14" t="s">
        <v>486</v>
      </c>
      <c r="E1" s="14" t="s">
        <v>204</v>
      </c>
      <c r="F1" s="14" t="s">
        <v>205</v>
      </c>
      <c r="G1" s="14" t="s">
        <v>331</v>
      </c>
      <c r="H1" s="14" t="s">
        <v>207</v>
      </c>
      <c r="I1" s="14" t="s">
        <v>208</v>
      </c>
    </row>
    <row r="2" spans="1:9">
      <c r="A2" s="14">
        <v>1</v>
      </c>
      <c r="B2" s="16" t="s">
        <v>377</v>
      </c>
      <c r="C2" s="16" t="s">
        <v>434</v>
      </c>
      <c r="D2" s="17" t="s">
        <v>440</v>
      </c>
      <c r="E2" s="17">
        <v>1979</v>
      </c>
      <c r="F2" s="23">
        <v>1.7106481481481483E-2</v>
      </c>
      <c r="G2" s="17" t="s">
        <v>450</v>
      </c>
      <c r="H2" s="14">
        <v>1</v>
      </c>
      <c r="I2" s="17">
        <v>100</v>
      </c>
    </row>
    <row r="3" spans="1:9">
      <c r="A3" s="14">
        <v>2</v>
      </c>
      <c r="B3" s="16" t="s">
        <v>378</v>
      </c>
      <c r="C3" s="16" t="s">
        <v>435</v>
      </c>
      <c r="D3" s="17" t="s">
        <v>441</v>
      </c>
      <c r="E3" s="17">
        <v>1998</v>
      </c>
      <c r="F3" s="23">
        <v>1.8958333333333334E-2</v>
      </c>
      <c r="G3" s="17" t="s">
        <v>451</v>
      </c>
      <c r="H3" s="14">
        <v>2</v>
      </c>
      <c r="I3" s="17">
        <v>98</v>
      </c>
    </row>
    <row r="4" spans="1:9">
      <c r="A4" s="14">
        <v>3</v>
      </c>
      <c r="B4" s="16" t="s">
        <v>379</v>
      </c>
      <c r="C4" s="16" t="s">
        <v>436</v>
      </c>
      <c r="D4" s="17" t="s">
        <v>440</v>
      </c>
      <c r="E4" s="17">
        <v>1989</v>
      </c>
      <c r="F4" s="23">
        <v>1.8958333333333334E-2</v>
      </c>
      <c r="G4" s="17" t="s">
        <v>451</v>
      </c>
      <c r="H4" s="14">
        <v>3</v>
      </c>
      <c r="I4" s="17">
        <v>96</v>
      </c>
    </row>
    <row r="5" spans="1:9">
      <c r="A5" s="14">
        <v>4</v>
      </c>
      <c r="B5" s="16" t="s">
        <v>380</v>
      </c>
      <c r="C5" s="16" t="s">
        <v>435</v>
      </c>
      <c r="D5" s="17" t="s">
        <v>441</v>
      </c>
      <c r="E5" s="17">
        <v>1978</v>
      </c>
      <c r="F5" s="23">
        <v>1.9490740740740743E-2</v>
      </c>
      <c r="G5" s="17" t="s">
        <v>452</v>
      </c>
      <c r="H5" s="14">
        <v>4</v>
      </c>
      <c r="I5" s="17">
        <v>94</v>
      </c>
    </row>
    <row r="6" spans="1:9">
      <c r="A6" s="14">
        <v>5</v>
      </c>
      <c r="B6" s="16" t="s">
        <v>381</v>
      </c>
      <c r="C6" s="16" t="s">
        <v>435</v>
      </c>
      <c r="D6" s="17" t="s">
        <v>440</v>
      </c>
      <c r="E6" s="17">
        <v>1995</v>
      </c>
      <c r="F6" s="23">
        <v>1.9953703703703706E-2</v>
      </c>
      <c r="G6" s="17" t="s">
        <v>453</v>
      </c>
      <c r="H6" s="14">
        <v>5</v>
      </c>
      <c r="I6" s="17">
        <v>92</v>
      </c>
    </row>
    <row r="7" spans="1:9">
      <c r="A7" s="14">
        <v>6</v>
      </c>
      <c r="B7" s="16" t="s">
        <v>382</v>
      </c>
      <c r="C7" s="16" t="s">
        <v>436</v>
      </c>
      <c r="D7" s="17" t="s">
        <v>442</v>
      </c>
      <c r="E7" s="17">
        <v>1987</v>
      </c>
      <c r="F7" s="23">
        <v>2.0833333333333332E-2</v>
      </c>
      <c r="G7" s="17" t="s">
        <v>454</v>
      </c>
      <c r="H7" s="14">
        <v>6</v>
      </c>
      <c r="I7" s="17">
        <v>90</v>
      </c>
    </row>
    <row r="8" spans="1:9">
      <c r="A8" s="14">
        <v>7</v>
      </c>
      <c r="B8" s="16" t="s">
        <v>383</v>
      </c>
      <c r="C8" s="16" t="s">
        <v>435</v>
      </c>
      <c r="D8" s="17" t="s">
        <v>443</v>
      </c>
      <c r="E8" s="17">
        <v>1998</v>
      </c>
      <c r="F8" s="23">
        <v>2.3773148148148151E-2</v>
      </c>
      <c r="G8" s="17" t="s">
        <v>455</v>
      </c>
      <c r="H8" s="14">
        <v>7</v>
      </c>
      <c r="I8" s="17">
        <v>88</v>
      </c>
    </row>
    <row r="9" spans="1:9">
      <c r="A9" s="14">
        <v>8</v>
      </c>
      <c r="B9" s="16" t="s">
        <v>384</v>
      </c>
      <c r="C9" s="16" t="s">
        <v>435</v>
      </c>
      <c r="D9" s="17" t="s">
        <v>440</v>
      </c>
      <c r="E9" s="17">
        <v>1972</v>
      </c>
      <c r="F9" s="23">
        <v>2.3854166666666666E-2</v>
      </c>
      <c r="G9" s="17" t="s">
        <v>456</v>
      </c>
      <c r="H9" s="14">
        <v>8</v>
      </c>
      <c r="I9" s="17">
        <v>86</v>
      </c>
    </row>
    <row r="10" spans="1:9">
      <c r="A10" s="14">
        <v>9</v>
      </c>
      <c r="B10" s="16" t="s">
        <v>385</v>
      </c>
      <c r="C10" s="16" t="s">
        <v>436</v>
      </c>
      <c r="D10" s="17" t="s">
        <v>444</v>
      </c>
      <c r="E10" s="17">
        <v>1989</v>
      </c>
      <c r="F10" s="23">
        <v>2.417824074074074E-2</v>
      </c>
      <c r="G10" s="17" t="s">
        <v>457</v>
      </c>
      <c r="H10" s="14">
        <v>9</v>
      </c>
      <c r="I10" s="17">
        <v>84</v>
      </c>
    </row>
    <row r="11" spans="1:9">
      <c r="A11" s="14">
        <v>10</v>
      </c>
      <c r="B11" s="16" t="s">
        <v>386</v>
      </c>
      <c r="C11" s="16" t="s">
        <v>436</v>
      </c>
      <c r="D11" s="17" t="s">
        <v>441</v>
      </c>
      <c r="E11" s="17">
        <v>1999</v>
      </c>
      <c r="F11" s="23">
        <v>2.4710648148148148E-2</v>
      </c>
      <c r="G11" s="17" t="s">
        <v>458</v>
      </c>
      <c r="H11" s="14">
        <v>10</v>
      </c>
      <c r="I11" s="17">
        <v>82</v>
      </c>
    </row>
    <row r="12" spans="1:9">
      <c r="A12" s="14">
        <v>11</v>
      </c>
      <c r="B12" s="16" t="s">
        <v>387</v>
      </c>
      <c r="C12" s="16" t="s">
        <v>436</v>
      </c>
      <c r="D12" s="17" t="s">
        <v>441</v>
      </c>
      <c r="E12" s="17">
        <v>1997</v>
      </c>
      <c r="F12" s="23">
        <v>2.6157407407407407E-2</v>
      </c>
      <c r="G12" s="17" t="s">
        <v>459</v>
      </c>
      <c r="H12" s="14">
        <v>11</v>
      </c>
      <c r="I12" s="17">
        <v>80</v>
      </c>
    </row>
    <row r="13" spans="1:9">
      <c r="A13" s="14">
        <v>12</v>
      </c>
      <c r="B13" s="16" t="s">
        <v>388</v>
      </c>
      <c r="C13" s="16" t="s">
        <v>435</v>
      </c>
      <c r="D13" s="17" t="s">
        <v>443</v>
      </c>
      <c r="E13" s="17">
        <v>1998</v>
      </c>
      <c r="F13" s="23">
        <v>2.6354166666666668E-2</v>
      </c>
      <c r="G13" s="17" t="s">
        <v>460</v>
      </c>
      <c r="H13" s="14">
        <v>12</v>
      </c>
      <c r="I13" s="17">
        <v>78</v>
      </c>
    </row>
    <row r="14" spans="1:9">
      <c r="A14" s="14">
        <v>13</v>
      </c>
      <c r="B14" s="16" t="s">
        <v>389</v>
      </c>
      <c r="C14" s="16" t="s">
        <v>434</v>
      </c>
      <c r="D14" s="17" t="s">
        <v>440</v>
      </c>
      <c r="E14" s="17">
        <v>1979</v>
      </c>
      <c r="F14" s="23">
        <v>2.7141203703703706E-2</v>
      </c>
      <c r="G14" s="17" t="s">
        <v>461</v>
      </c>
      <c r="H14" s="14">
        <v>13</v>
      </c>
      <c r="I14" s="17">
        <v>76</v>
      </c>
    </row>
    <row r="15" spans="1:9">
      <c r="A15" s="14">
        <v>14</v>
      </c>
      <c r="B15" s="16" t="s">
        <v>390</v>
      </c>
      <c r="C15" s="16" t="s">
        <v>437</v>
      </c>
      <c r="D15" s="17" t="s">
        <v>440</v>
      </c>
      <c r="E15" s="17">
        <v>1986</v>
      </c>
      <c r="F15" s="23">
        <v>3.108796296296296E-2</v>
      </c>
      <c r="G15" s="17" t="s">
        <v>462</v>
      </c>
      <c r="H15" s="14">
        <v>14</v>
      </c>
      <c r="I15" s="17">
        <v>74</v>
      </c>
    </row>
    <row r="16" spans="1:9">
      <c r="A16" s="14">
        <v>15</v>
      </c>
      <c r="B16" s="16" t="s">
        <v>391</v>
      </c>
      <c r="C16" s="16" t="s">
        <v>436</v>
      </c>
      <c r="D16" s="17" t="s">
        <v>445</v>
      </c>
      <c r="E16" s="17">
        <v>2001</v>
      </c>
      <c r="F16" s="23">
        <v>3.1342592592592596E-2</v>
      </c>
      <c r="G16" s="17" t="s">
        <v>463</v>
      </c>
      <c r="H16" s="14">
        <v>15</v>
      </c>
      <c r="I16" s="17">
        <v>72</v>
      </c>
    </row>
    <row r="17" spans="1:9">
      <c r="A17" s="14">
        <v>16</v>
      </c>
      <c r="B17" s="16" t="s">
        <v>392</v>
      </c>
      <c r="C17" s="16" t="s">
        <v>436</v>
      </c>
      <c r="D17" s="17" t="s">
        <v>446</v>
      </c>
      <c r="E17" s="17">
        <v>1994</v>
      </c>
      <c r="F17" s="23">
        <v>3.1400462962962963E-2</v>
      </c>
      <c r="G17" s="17" t="s">
        <v>464</v>
      </c>
      <c r="H17" s="14">
        <v>16</v>
      </c>
      <c r="I17" s="17">
        <v>70</v>
      </c>
    </row>
    <row r="18" spans="1:9">
      <c r="A18" s="14">
        <v>17</v>
      </c>
      <c r="B18" s="16" t="s">
        <v>393</v>
      </c>
      <c r="C18" s="16" t="s">
        <v>435</v>
      </c>
      <c r="D18" s="17" t="s">
        <v>445</v>
      </c>
      <c r="E18" s="17">
        <v>2003</v>
      </c>
      <c r="F18" s="23">
        <v>3.2118055555555559E-2</v>
      </c>
      <c r="G18" s="17" t="s">
        <v>465</v>
      </c>
      <c r="H18" s="14">
        <v>17</v>
      </c>
      <c r="I18" s="17">
        <v>68</v>
      </c>
    </row>
    <row r="19" spans="1:9">
      <c r="A19" s="14">
        <v>18</v>
      </c>
      <c r="B19" s="16" t="s">
        <v>394</v>
      </c>
      <c r="C19" s="16" t="s">
        <v>437</v>
      </c>
      <c r="D19" s="17" t="s">
        <v>447</v>
      </c>
      <c r="E19" s="17">
        <v>1999</v>
      </c>
      <c r="F19" s="23">
        <v>3.2129629629629626E-2</v>
      </c>
      <c r="G19" s="17" t="s">
        <v>466</v>
      </c>
      <c r="H19" s="14">
        <v>18</v>
      </c>
      <c r="I19" s="17">
        <v>66</v>
      </c>
    </row>
    <row r="20" spans="1:9">
      <c r="A20" s="14">
        <v>19</v>
      </c>
      <c r="B20" s="16" t="s">
        <v>395</v>
      </c>
      <c r="C20" s="16" t="s">
        <v>435</v>
      </c>
      <c r="D20" s="17" t="s">
        <v>448</v>
      </c>
      <c r="E20" s="17">
        <v>1999</v>
      </c>
      <c r="F20" s="23">
        <v>3.3043981481481487E-2</v>
      </c>
      <c r="G20" s="17" t="s">
        <v>467</v>
      </c>
      <c r="H20" s="14">
        <v>19</v>
      </c>
      <c r="I20" s="17">
        <v>64</v>
      </c>
    </row>
    <row r="21" spans="1:9">
      <c r="A21" s="14">
        <v>20</v>
      </c>
      <c r="B21" s="16" t="s">
        <v>396</v>
      </c>
      <c r="C21" s="16" t="s">
        <v>436</v>
      </c>
      <c r="D21" s="17" t="s">
        <v>440</v>
      </c>
      <c r="E21" s="17">
        <v>1998</v>
      </c>
      <c r="F21" s="23">
        <v>3.3217592592592597E-2</v>
      </c>
      <c r="G21" s="17" t="s">
        <v>468</v>
      </c>
      <c r="H21" s="14">
        <v>20</v>
      </c>
      <c r="I21" s="17">
        <v>62</v>
      </c>
    </row>
    <row r="22" spans="1:9">
      <c r="A22" s="14">
        <v>21</v>
      </c>
      <c r="B22" s="16" t="s">
        <v>397</v>
      </c>
      <c r="C22" s="16" t="s">
        <v>435</v>
      </c>
      <c r="D22" s="17" t="s">
        <v>445</v>
      </c>
      <c r="E22" s="17">
        <v>2002</v>
      </c>
      <c r="F22" s="23">
        <v>3.7453703703703704E-2</v>
      </c>
      <c r="G22" s="17" t="s">
        <v>469</v>
      </c>
      <c r="H22" s="14">
        <v>21</v>
      </c>
      <c r="I22" s="17">
        <v>60</v>
      </c>
    </row>
    <row r="23" spans="1:9">
      <c r="A23" s="14">
        <v>22</v>
      </c>
      <c r="B23" s="16" t="s">
        <v>398</v>
      </c>
      <c r="C23" s="16" t="s">
        <v>436</v>
      </c>
      <c r="D23" s="17" t="s">
        <v>440</v>
      </c>
      <c r="E23" s="17">
        <v>1991</v>
      </c>
      <c r="F23" s="23">
        <v>3.7569444444444447E-2</v>
      </c>
      <c r="G23" s="17" t="s">
        <v>470</v>
      </c>
      <c r="H23" s="14">
        <v>22</v>
      </c>
      <c r="I23" s="17">
        <v>58</v>
      </c>
    </row>
    <row r="24" spans="1:9">
      <c r="A24" s="14">
        <v>23</v>
      </c>
      <c r="B24" s="16" t="s">
        <v>399</v>
      </c>
      <c r="C24" s="16" t="s">
        <v>436</v>
      </c>
      <c r="D24" s="17" t="s">
        <v>440</v>
      </c>
      <c r="E24" s="17">
        <v>2000</v>
      </c>
      <c r="F24" s="23">
        <v>3.9432870370370368E-2</v>
      </c>
      <c r="G24" s="17" t="s">
        <v>471</v>
      </c>
      <c r="H24" s="14">
        <v>23</v>
      </c>
      <c r="I24" s="17">
        <v>56</v>
      </c>
    </row>
    <row r="25" spans="1:9">
      <c r="A25" s="14">
        <v>24</v>
      </c>
      <c r="B25" s="16" t="s">
        <v>400</v>
      </c>
      <c r="C25" s="16" t="s">
        <v>435</v>
      </c>
      <c r="D25" s="17" t="s">
        <v>449</v>
      </c>
      <c r="E25" s="17">
        <v>2003</v>
      </c>
      <c r="F25" s="23">
        <v>4.2743055555555555E-2</v>
      </c>
      <c r="G25" s="17" t="s">
        <v>472</v>
      </c>
      <c r="H25" s="14">
        <v>24</v>
      </c>
      <c r="I25" s="17">
        <v>54</v>
      </c>
    </row>
    <row r="26" spans="1:9">
      <c r="A26" s="14">
        <v>25</v>
      </c>
      <c r="B26" s="16" t="s">
        <v>401</v>
      </c>
      <c r="C26" s="16" t="s">
        <v>435</v>
      </c>
      <c r="D26" s="17" t="s">
        <v>441</v>
      </c>
      <c r="E26" s="17">
        <v>1960</v>
      </c>
      <c r="F26" s="23">
        <v>4.2916666666666665E-2</v>
      </c>
      <c r="G26" s="17" t="s">
        <v>473</v>
      </c>
      <c r="H26" s="14">
        <v>25</v>
      </c>
      <c r="I26" s="17">
        <v>52</v>
      </c>
    </row>
    <row r="27" spans="1:9">
      <c r="A27" s="14">
        <v>26</v>
      </c>
      <c r="B27" s="16" t="s">
        <v>402</v>
      </c>
      <c r="C27" s="16" t="s">
        <v>436</v>
      </c>
      <c r="D27" s="17" t="s">
        <v>440</v>
      </c>
      <c r="E27" s="17">
        <v>2000</v>
      </c>
      <c r="F27" s="23">
        <v>4.836805555555556E-2</v>
      </c>
      <c r="G27" s="17" t="s">
        <v>474</v>
      </c>
      <c r="H27" s="14">
        <v>26</v>
      </c>
      <c r="I27" s="17">
        <v>50</v>
      </c>
    </row>
    <row r="28" spans="1:9">
      <c r="A28" s="14">
        <v>27</v>
      </c>
      <c r="B28" s="16" t="s">
        <v>403</v>
      </c>
      <c r="C28" s="16" t="s">
        <v>437</v>
      </c>
      <c r="D28" s="17" t="s">
        <v>449</v>
      </c>
      <c r="E28" s="17">
        <v>2002</v>
      </c>
      <c r="F28" s="23">
        <v>4.9224537037037032E-2</v>
      </c>
      <c r="G28" s="17" t="s">
        <v>475</v>
      </c>
      <c r="H28" s="14">
        <v>27</v>
      </c>
      <c r="I28" s="17">
        <v>48</v>
      </c>
    </row>
    <row r="29" spans="1:9">
      <c r="A29" s="14">
        <v>28</v>
      </c>
      <c r="B29" s="16" t="s">
        <v>404</v>
      </c>
      <c r="C29" s="16" t="s">
        <v>436</v>
      </c>
      <c r="D29" s="17" t="s">
        <v>440</v>
      </c>
      <c r="E29" s="17">
        <v>2001</v>
      </c>
      <c r="F29" s="23">
        <v>6.159722222222222E-2</v>
      </c>
      <c r="G29" s="17" t="s">
        <v>476</v>
      </c>
      <c r="H29" s="14">
        <v>28</v>
      </c>
      <c r="I29" s="17">
        <v>46</v>
      </c>
    </row>
    <row r="30" spans="1:9">
      <c r="A30" s="14">
        <v>29</v>
      </c>
      <c r="B30" s="16" t="s">
        <v>405</v>
      </c>
      <c r="C30" s="16" t="s">
        <v>437</v>
      </c>
      <c r="D30" s="17" t="s">
        <v>445</v>
      </c>
      <c r="E30" s="17">
        <v>2002</v>
      </c>
      <c r="F30" s="23">
        <v>6.3078703703703706E-2</v>
      </c>
      <c r="G30" s="17" t="s">
        <v>477</v>
      </c>
      <c r="H30" s="14">
        <v>29</v>
      </c>
      <c r="I30" s="17">
        <v>44</v>
      </c>
    </row>
    <row r="31" spans="1:9">
      <c r="A31" s="14">
        <v>30</v>
      </c>
      <c r="B31" s="16" t="s">
        <v>406</v>
      </c>
      <c r="C31" s="16" t="s">
        <v>437</v>
      </c>
      <c r="D31" s="17" t="s">
        <v>440</v>
      </c>
      <c r="E31" s="17">
        <v>2002</v>
      </c>
      <c r="F31" s="23">
        <v>6.4074074074074075E-2</v>
      </c>
      <c r="G31" s="17" t="s">
        <v>478</v>
      </c>
      <c r="H31" s="14">
        <v>30</v>
      </c>
      <c r="I31" s="17">
        <v>42</v>
      </c>
    </row>
    <row r="32" spans="1:9">
      <c r="A32" s="14">
        <v>31</v>
      </c>
      <c r="B32" s="16" t="s">
        <v>407</v>
      </c>
      <c r="C32" s="16" t="s">
        <v>437</v>
      </c>
      <c r="D32" s="17" t="s">
        <v>445</v>
      </c>
      <c r="E32" s="17">
        <v>2002</v>
      </c>
      <c r="F32" s="23">
        <v>6.6157407407407401E-2</v>
      </c>
      <c r="G32" s="17" t="s">
        <v>479</v>
      </c>
      <c r="H32" s="14">
        <v>31</v>
      </c>
      <c r="I32" s="17">
        <v>40</v>
      </c>
    </row>
    <row r="33" spans="1:9">
      <c r="A33" s="14">
        <v>32</v>
      </c>
      <c r="B33" s="16" t="s">
        <v>408</v>
      </c>
      <c r="C33" s="16" t="s">
        <v>436</v>
      </c>
      <c r="D33" s="17" t="s">
        <v>440</v>
      </c>
      <c r="E33" s="17">
        <v>2000</v>
      </c>
      <c r="F33" s="23">
        <v>6.5104166666666671E-2</v>
      </c>
      <c r="G33" s="17" t="s">
        <v>480</v>
      </c>
      <c r="H33" s="14">
        <v>32</v>
      </c>
      <c r="I33" s="17">
        <v>38</v>
      </c>
    </row>
    <row r="34" spans="1:9">
      <c r="A34" s="14">
        <v>33</v>
      </c>
      <c r="B34" s="16" t="s">
        <v>409</v>
      </c>
      <c r="C34" s="16" t="s">
        <v>436</v>
      </c>
      <c r="D34" s="17" t="s">
        <v>440</v>
      </c>
      <c r="E34" s="17">
        <v>2000</v>
      </c>
      <c r="F34" s="23">
        <v>6.5775462962962966E-2</v>
      </c>
      <c r="G34" s="17" t="s">
        <v>480</v>
      </c>
      <c r="H34" s="14">
        <v>33</v>
      </c>
      <c r="I34" s="17">
        <v>36</v>
      </c>
    </row>
    <row r="35" spans="1:9">
      <c r="A35" s="14">
        <v>34</v>
      </c>
      <c r="B35" s="16" t="s">
        <v>410</v>
      </c>
      <c r="C35" s="16" t="s">
        <v>436</v>
      </c>
      <c r="D35" s="17" t="s">
        <v>440</v>
      </c>
      <c r="E35" s="17">
        <v>2003</v>
      </c>
      <c r="F35" s="23">
        <v>3.7106481481481483E-2</v>
      </c>
      <c r="G35" s="17" t="s">
        <v>481</v>
      </c>
      <c r="H35" s="14">
        <v>34</v>
      </c>
      <c r="I35" s="17">
        <v>34</v>
      </c>
    </row>
    <row r="36" spans="1:9">
      <c r="A36" s="14">
        <v>35</v>
      </c>
      <c r="B36" s="16" t="s">
        <v>411</v>
      </c>
      <c r="C36" s="16" t="s">
        <v>438</v>
      </c>
      <c r="D36" s="17" t="s">
        <v>440</v>
      </c>
      <c r="E36" s="17" t="s">
        <v>440</v>
      </c>
      <c r="F36" s="23">
        <v>4.704861111111111E-2</v>
      </c>
      <c r="G36" s="17" t="s">
        <v>481</v>
      </c>
      <c r="H36" s="14">
        <v>35</v>
      </c>
      <c r="I36" s="17">
        <v>32</v>
      </c>
    </row>
    <row r="37" spans="1:9">
      <c r="A37" s="14">
        <v>36</v>
      </c>
      <c r="B37" s="16" t="s">
        <v>412</v>
      </c>
      <c r="C37" s="16" t="s">
        <v>438</v>
      </c>
      <c r="D37" s="17" t="s">
        <v>440</v>
      </c>
      <c r="E37" s="17" t="s">
        <v>440</v>
      </c>
      <c r="F37" s="23">
        <v>3.5451388888888886E-2</v>
      </c>
      <c r="G37" s="17" t="s">
        <v>482</v>
      </c>
      <c r="H37" s="14">
        <v>36</v>
      </c>
      <c r="I37" s="17">
        <v>30</v>
      </c>
    </row>
    <row r="38" spans="1:9">
      <c r="A38" s="14">
        <v>37</v>
      </c>
      <c r="B38" s="16" t="s">
        <v>413</v>
      </c>
      <c r="C38" s="16" t="s">
        <v>435</v>
      </c>
      <c r="D38" s="17" t="s">
        <v>440</v>
      </c>
      <c r="E38" s="17">
        <v>2002</v>
      </c>
      <c r="F38" s="23">
        <v>3.5520833333333328E-2</v>
      </c>
      <c r="G38" s="17" t="s">
        <v>482</v>
      </c>
      <c r="H38" s="14">
        <v>37</v>
      </c>
      <c r="I38" s="17">
        <v>28</v>
      </c>
    </row>
    <row r="39" spans="1:9">
      <c r="A39" s="14">
        <v>38</v>
      </c>
      <c r="B39" s="16" t="s">
        <v>414</v>
      </c>
      <c r="C39" s="16" t="s">
        <v>434</v>
      </c>
      <c r="D39" s="17" t="s">
        <v>440</v>
      </c>
      <c r="E39" s="17">
        <v>2003</v>
      </c>
      <c r="F39" s="23">
        <v>4.3692129629629629E-2</v>
      </c>
      <c r="G39" s="17" t="s">
        <v>482</v>
      </c>
      <c r="H39" s="14">
        <v>38</v>
      </c>
      <c r="I39" s="17">
        <v>26</v>
      </c>
    </row>
    <row r="40" spans="1:9">
      <c r="A40" s="14">
        <v>39</v>
      </c>
      <c r="B40" s="16" t="s">
        <v>415</v>
      </c>
      <c r="C40" s="16" t="s">
        <v>436</v>
      </c>
      <c r="D40" s="17" t="s">
        <v>440</v>
      </c>
      <c r="E40" s="17">
        <v>2003</v>
      </c>
      <c r="F40" s="23">
        <v>1.8576388888888889E-2</v>
      </c>
      <c r="G40" s="17" t="s">
        <v>483</v>
      </c>
      <c r="H40" s="14">
        <v>39</v>
      </c>
      <c r="I40" s="17">
        <v>24</v>
      </c>
    </row>
    <row r="41" spans="1:9">
      <c r="A41" s="14">
        <v>40</v>
      </c>
      <c r="B41" s="16" t="s">
        <v>416</v>
      </c>
      <c r="C41" s="16" t="s">
        <v>436</v>
      </c>
      <c r="D41" s="17" t="s">
        <v>440</v>
      </c>
      <c r="E41" s="17">
        <v>2003</v>
      </c>
      <c r="F41" s="23">
        <v>1.8622685185185183E-2</v>
      </c>
      <c r="G41" s="17" t="s">
        <v>483</v>
      </c>
      <c r="H41" s="14">
        <v>40</v>
      </c>
      <c r="I41" s="17">
        <v>22</v>
      </c>
    </row>
    <row r="42" spans="1:9">
      <c r="A42" s="14">
        <v>41</v>
      </c>
      <c r="B42" s="16" t="s">
        <v>417</v>
      </c>
      <c r="C42" s="16" t="s">
        <v>436</v>
      </c>
      <c r="D42" s="17" t="s">
        <v>440</v>
      </c>
      <c r="E42" s="17">
        <v>2003</v>
      </c>
      <c r="F42" s="23">
        <v>1.8726851851851852E-2</v>
      </c>
      <c r="G42" s="17" t="s">
        <v>483</v>
      </c>
      <c r="H42" s="14">
        <v>41</v>
      </c>
      <c r="I42" s="17">
        <v>20</v>
      </c>
    </row>
    <row r="43" spans="1:9">
      <c r="A43" s="14">
        <v>42</v>
      </c>
      <c r="B43" s="16" t="s">
        <v>418</v>
      </c>
      <c r="C43" s="16" t="s">
        <v>436</v>
      </c>
      <c r="D43" s="17" t="s">
        <v>440</v>
      </c>
      <c r="E43" s="17">
        <v>2005</v>
      </c>
      <c r="F43" s="23">
        <v>1.9039351851851852E-2</v>
      </c>
      <c r="G43" s="17" t="s">
        <v>483</v>
      </c>
      <c r="H43" s="14">
        <v>42</v>
      </c>
      <c r="I43" s="17">
        <v>18</v>
      </c>
    </row>
    <row r="44" spans="1:9">
      <c r="A44" s="14">
        <v>43</v>
      </c>
      <c r="B44" s="16" t="s">
        <v>419</v>
      </c>
      <c r="C44" s="16" t="s">
        <v>436</v>
      </c>
      <c r="D44" s="17" t="s">
        <v>440</v>
      </c>
      <c r="E44" s="17">
        <v>2003</v>
      </c>
      <c r="F44" s="23">
        <v>1.9293981481481485E-2</v>
      </c>
      <c r="G44" s="17" t="s">
        <v>483</v>
      </c>
      <c r="H44" s="14">
        <v>43</v>
      </c>
      <c r="I44" s="17">
        <v>16</v>
      </c>
    </row>
    <row r="45" spans="1:9">
      <c r="A45" s="14">
        <v>44</v>
      </c>
      <c r="B45" s="16" t="s">
        <v>420</v>
      </c>
      <c r="C45" s="16" t="s">
        <v>436</v>
      </c>
      <c r="D45" s="17" t="s">
        <v>440</v>
      </c>
      <c r="E45" s="17">
        <v>2002</v>
      </c>
      <c r="F45" s="23">
        <v>2.2893518518518521E-2</v>
      </c>
      <c r="G45" s="17" t="s">
        <v>483</v>
      </c>
      <c r="H45" s="14">
        <v>44</v>
      </c>
      <c r="I45" s="17">
        <v>14</v>
      </c>
    </row>
    <row r="46" spans="1:9">
      <c r="A46" s="14">
        <v>45</v>
      </c>
      <c r="B46" s="16" t="s">
        <v>421</v>
      </c>
      <c r="C46" s="16" t="s">
        <v>439</v>
      </c>
      <c r="D46" s="17" t="s">
        <v>440</v>
      </c>
      <c r="E46" s="17">
        <v>2000</v>
      </c>
      <c r="F46" s="23">
        <v>2.4363425925925927E-2</v>
      </c>
      <c r="G46" s="17" t="s">
        <v>483</v>
      </c>
      <c r="H46" s="14">
        <v>45</v>
      </c>
      <c r="I46" s="17">
        <v>12</v>
      </c>
    </row>
    <row r="47" spans="1:9">
      <c r="A47" s="14">
        <v>46</v>
      </c>
      <c r="B47" s="16" t="s">
        <v>422</v>
      </c>
      <c r="C47" s="16" t="s">
        <v>439</v>
      </c>
      <c r="D47" s="17" t="s">
        <v>440</v>
      </c>
      <c r="E47" s="17">
        <v>2000</v>
      </c>
      <c r="F47" s="23">
        <v>2.4398148148148145E-2</v>
      </c>
      <c r="G47" s="17" t="s">
        <v>483</v>
      </c>
      <c r="H47" s="14">
        <v>46</v>
      </c>
      <c r="I47" s="17">
        <v>10</v>
      </c>
    </row>
    <row r="48" spans="1:9">
      <c r="A48" s="14">
        <v>47</v>
      </c>
      <c r="B48" s="16" t="s">
        <v>423</v>
      </c>
      <c r="C48" s="16" t="s">
        <v>437</v>
      </c>
      <c r="D48" s="17" t="s">
        <v>440</v>
      </c>
      <c r="E48" s="17">
        <v>2003</v>
      </c>
      <c r="F48" s="23">
        <v>3.5266203703703702E-2</v>
      </c>
      <c r="G48" s="17" t="s">
        <v>483</v>
      </c>
      <c r="H48" s="14">
        <v>47</v>
      </c>
      <c r="I48" s="17">
        <v>8</v>
      </c>
    </row>
    <row r="49" spans="1:9">
      <c r="A49" s="14">
        <v>48</v>
      </c>
      <c r="B49" s="16" t="s">
        <v>424</v>
      </c>
      <c r="C49" s="16" t="s">
        <v>437</v>
      </c>
      <c r="D49" s="17" t="s">
        <v>445</v>
      </c>
      <c r="E49" s="17">
        <v>2002</v>
      </c>
      <c r="F49" s="23">
        <v>3.560185185185185E-2</v>
      </c>
      <c r="G49" s="17" t="s">
        <v>483</v>
      </c>
      <c r="H49" s="14">
        <v>48</v>
      </c>
      <c r="I49" s="17">
        <v>6</v>
      </c>
    </row>
    <row r="50" spans="1:9">
      <c r="A50" s="14">
        <v>49</v>
      </c>
      <c r="B50" s="16" t="s">
        <v>425</v>
      </c>
      <c r="C50" s="16" t="s">
        <v>436</v>
      </c>
      <c r="D50" s="17" t="s">
        <v>440</v>
      </c>
      <c r="E50" s="17">
        <v>2002</v>
      </c>
      <c r="F50" s="23">
        <v>4.0810185185185185E-2</v>
      </c>
      <c r="G50" s="17" t="s">
        <v>483</v>
      </c>
      <c r="H50" s="14">
        <v>49</v>
      </c>
      <c r="I50" s="17">
        <v>5</v>
      </c>
    </row>
    <row r="51" spans="1:9">
      <c r="A51" s="14">
        <v>50</v>
      </c>
      <c r="B51" s="16" t="s">
        <v>426</v>
      </c>
      <c r="C51" s="16" t="s">
        <v>436</v>
      </c>
      <c r="D51" s="17" t="s">
        <v>440</v>
      </c>
      <c r="E51" s="17">
        <v>2003</v>
      </c>
      <c r="F51" s="23">
        <v>2.2326388888888885E-2</v>
      </c>
      <c r="G51" s="17" t="s">
        <v>484</v>
      </c>
      <c r="H51" s="14">
        <v>50</v>
      </c>
      <c r="I51" s="17">
        <v>5</v>
      </c>
    </row>
    <row r="52" spans="1:9">
      <c r="A52" s="14">
        <v>51</v>
      </c>
      <c r="B52" s="16" t="s">
        <v>427</v>
      </c>
      <c r="C52" s="16" t="s">
        <v>436</v>
      </c>
      <c r="D52" s="17" t="s">
        <v>440</v>
      </c>
      <c r="E52" s="17">
        <v>2001</v>
      </c>
      <c r="F52" s="23">
        <v>2.2962962962962966E-2</v>
      </c>
      <c r="G52" s="17" t="s">
        <v>484</v>
      </c>
      <c r="H52" s="14">
        <v>51</v>
      </c>
      <c r="I52" s="17">
        <v>5</v>
      </c>
    </row>
    <row r="53" spans="1:9">
      <c r="A53" s="14">
        <v>52</v>
      </c>
      <c r="B53" s="16" t="s">
        <v>428</v>
      </c>
      <c r="C53" s="16" t="s">
        <v>439</v>
      </c>
      <c r="D53" s="17" t="s">
        <v>440</v>
      </c>
      <c r="E53" s="17">
        <v>2001</v>
      </c>
      <c r="F53" s="23">
        <v>2.3946759259259261E-2</v>
      </c>
      <c r="G53" s="17" t="s">
        <v>484</v>
      </c>
      <c r="H53" s="14">
        <v>52</v>
      </c>
      <c r="I53" s="17">
        <v>5</v>
      </c>
    </row>
    <row r="54" spans="1:9">
      <c r="A54" s="14">
        <v>53</v>
      </c>
      <c r="B54" s="16" t="s">
        <v>429</v>
      </c>
      <c r="C54" s="16" t="s">
        <v>439</v>
      </c>
      <c r="D54" s="17" t="s">
        <v>440</v>
      </c>
      <c r="E54" s="17">
        <v>2001</v>
      </c>
      <c r="F54" s="23">
        <v>2.3958333333333331E-2</v>
      </c>
      <c r="G54" s="17" t="s">
        <v>484</v>
      </c>
      <c r="H54" s="14">
        <v>53</v>
      </c>
      <c r="I54" s="17">
        <v>5</v>
      </c>
    </row>
    <row r="55" spans="1:9">
      <c r="A55" s="14">
        <v>54</v>
      </c>
      <c r="B55" s="16" t="s">
        <v>430</v>
      </c>
      <c r="C55" s="16" t="s">
        <v>439</v>
      </c>
      <c r="D55" s="17" t="s">
        <v>440</v>
      </c>
      <c r="E55" s="17">
        <v>1999</v>
      </c>
      <c r="F55" s="23">
        <v>2.4467592592592593E-2</v>
      </c>
      <c r="G55" s="17" t="s">
        <v>484</v>
      </c>
      <c r="H55" s="14">
        <v>54</v>
      </c>
      <c r="I55" s="17">
        <v>5</v>
      </c>
    </row>
    <row r="56" spans="1:9">
      <c r="A56" s="14">
        <v>55</v>
      </c>
      <c r="B56" s="16" t="s">
        <v>431</v>
      </c>
      <c r="C56" s="16" t="s">
        <v>436</v>
      </c>
      <c r="D56" s="17" t="s">
        <v>440</v>
      </c>
      <c r="E56" s="17">
        <v>2003</v>
      </c>
      <c r="F56" s="23">
        <v>2.9085648148148149E-2</v>
      </c>
      <c r="G56" s="17" t="s">
        <v>485</v>
      </c>
      <c r="H56" s="14">
        <v>55</v>
      </c>
      <c r="I56" s="17">
        <v>5</v>
      </c>
    </row>
    <row r="57" spans="1:9">
      <c r="A57" s="14">
        <v>56</v>
      </c>
      <c r="B57" s="16" t="s">
        <v>432</v>
      </c>
      <c r="C57" s="16" t="s">
        <v>436</v>
      </c>
      <c r="D57" s="17" t="s">
        <v>440</v>
      </c>
      <c r="E57" s="17">
        <v>2003</v>
      </c>
      <c r="F57" s="23">
        <v>2.9409722222222223E-2</v>
      </c>
      <c r="G57" s="17" t="s">
        <v>485</v>
      </c>
      <c r="H57" s="14">
        <v>56</v>
      </c>
      <c r="I57" s="17">
        <v>5</v>
      </c>
    </row>
    <row r="58" spans="1:9">
      <c r="A58" s="14">
        <v>57</v>
      </c>
      <c r="B58" s="16" t="s">
        <v>433</v>
      </c>
      <c r="C58" s="16" t="s">
        <v>437</v>
      </c>
      <c r="D58" s="17" t="s">
        <v>440</v>
      </c>
      <c r="E58" s="17">
        <v>2004</v>
      </c>
      <c r="F58" s="23">
        <v>6.4074074074074075E-2</v>
      </c>
      <c r="G58" s="17" t="s">
        <v>485</v>
      </c>
      <c r="H58" s="14">
        <v>57</v>
      </c>
      <c r="I58" s="17">
        <v>5</v>
      </c>
    </row>
  </sheetData>
  <phoneticPr fontId="0" type="noConversion"/>
  <pageMargins left="0.11811023622047245" right="0.11811023622047245" top="0.15748031496062992" bottom="0.15748031496062992" header="0.31496062992125984" footer="0.31496062992125984"/>
  <pageSetup paperSize="9" scale="91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8"/>
  <sheetViews>
    <sheetView topLeftCell="A3" workbookViewId="0">
      <selection activeCell="B3" sqref="B3"/>
    </sheetView>
  </sheetViews>
  <sheetFormatPr defaultRowHeight="15"/>
  <cols>
    <col min="1" max="1" width="6" customWidth="1"/>
    <col min="2" max="2" width="24.85546875" customWidth="1"/>
    <col min="3" max="5" width="10.5703125" customWidth="1"/>
    <col min="6" max="6" width="12.7109375" customWidth="1"/>
  </cols>
  <sheetData>
    <row r="1" spans="1:7">
      <c r="A1" s="27"/>
      <c r="B1" s="141" t="s">
        <v>326</v>
      </c>
      <c r="C1" s="141"/>
      <c r="D1" s="141"/>
      <c r="E1" s="141"/>
      <c r="F1" s="28"/>
      <c r="G1" s="27"/>
    </row>
    <row r="2" spans="1:7" ht="15.75" thickBot="1">
      <c r="A2" s="27"/>
      <c r="B2" s="27"/>
      <c r="C2" s="28"/>
      <c r="D2" s="28"/>
      <c r="E2" s="28"/>
      <c r="F2" s="28"/>
      <c r="G2" s="27"/>
    </row>
    <row r="3" spans="1:7">
      <c r="A3" s="29" t="s">
        <v>327</v>
      </c>
      <c r="B3" s="30" t="s">
        <v>328</v>
      </c>
      <c r="C3" s="30" t="s">
        <v>329</v>
      </c>
      <c r="D3" s="30" t="s">
        <v>330</v>
      </c>
      <c r="E3" s="30" t="s">
        <v>205</v>
      </c>
      <c r="F3" s="30" t="s">
        <v>331</v>
      </c>
      <c r="G3" s="31" t="s">
        <v>208</v>
      </c>
    </row>
    <row r="4" spans="1:7">
      <c r="A4" s="32">
        <v>1</v>
      </c>
      <c r="B4" s="33" t="s">
        <v>332</v>
      </c>
      <c r="C4" s="34">
        <v>5.1388888888888894E-2</v>
      </c>
      <c r="D4" s="34">
        <v>6.9166666666666668E-2</v>
      </c>
      <c r="E4" s="34">
        <f t="shared" ref="E4:E38" si="0">D4-C4</f>
        <v>1.7777777777777774E-2</v>
      </c>
      <c r="F4" s="32"/>
      <c r="G4" s="32">
        <v>100</v>
      </c>
    </row>
    <row r="5" spans="1:7">
      <c r="A5" s="32">
        <v>2</v>
      </c>
      <c r="B5" s="35" t="s">
        <v>333</v>
      </c>
      <c r="C5" s="36">
        <v>1.0416666666666666E-2</v>
      </c>
      <c r="D5" s="36">
        <v>3.7268518518518513E-2</v>
      </c>
      <c r="E5" s="36">
        <f t="shared" si="0"/>
        <v>2.6851851851851849E-2</v>
      </c>
      <c r="F5" s="32"/>
      <c r="G5" s="32">
        <v>97</v>
      </c>
    </row>
    <row r="6" spans="1:7">
      <c r="A6" s="32">
        <v>3</v>
      </c>
      <c r="B6" s="33" t="s">
        <v>334</v>
      </c>
      <c r="C6" s="34">
        <v>4.027777777777778E-2</v>
      </c>
      <c r="D6" s="36">
        <v>6.7210648148148144E-2</v>
      </c>
      <c r="E6" s="34">
        <f t="shared" si="0"/>
        <v>2.6932870370370364E-2</v>
      </c>
      <c r="F6" s="37"/>
      <c r="G6" s="32">
        <v>94</v>
      </c>
    </row>
    <row r="7" spans="1:7">
      <c r="A7" s="32">
        <v>4</v>
      </c>
      <c r="B7" s="33" t="s">
        <v>335</v>
      </c>
      <c r="C7" s="34">
        <v>2.013888888888889E-2</v>
      </c>
      <c r="D7" s="34">
        <v>4.7233796296296295E-2</v>
      </c>
      <c r="E7" s="34">
        <f t="shared" si="0"/>
        <v>2.7094907407407404E-2</v>
      </c>
      <c r="F7" s="32"/>
      <c r="G7" s="32">
        <v>91</v>
      </c>
    </row>
    <row r="8" spans="1:7">
      <c r="A8" s="32">
        <v>5</v>
      </c>
      <c r="B8" s="35" t="s">
        <v>336</v>
      </c>
      <c r="C8" s="36">
        <v>2.0833333333333332E-2</v>
      </c>
      <c r="D8" s="36">
        <v>4.83912037037037E-2</v>
      </c>
      <c r="E8" s="36">
        <f t="shared" si="0"/>
        <v>2.7557870370370368E-2</v>
      </c>
      <c r="F8" s="38"/>
      <c r="G8" s="32">
        <v>88</v>
      </c>
    </row>
    <row r="9" spans="1:7">
      <c r="A9" s="32">
        <v>6</v>
      </c>
      <c r="B9" s="35" t="s">
        <v>337</v>
      </c>
      <c r="C9" s="36">
        <v>1.3888888888888888E-2</v>
      </c>
      <c r="D9" s="36">
        <v>4.2361111111111106E-2</v>
      </c>
      <c r="E9" s="36">
        <f t="shared" si="0"/>
        <v>2.8472222222222218E-2</v>
      </c>
      <c r="F9" s="37"/>
      <c r="G9" s="32">
        <v>85</v>
      </c>
    </row>
    <row r="10" spans="1:7">
      <c r="A10" s="32">
        <v>7</v>
      </c>
      <c r="B10" s="33" t="s">
        <v>338</v>
      </c>
      <c r="C10" s="34">
        <v>1.2500000000000001E-2</v>
      </c>
      <c r="D10" s="34">
        <v>4.1666666666666664E-2</v>
      </c>
      <c r="E10" s="34">
        <f t="shared" si="0"/>
        <v>2.9166666666666664E-2</v>
      </c>
      <c r="F10" s="32"/>
      <c r="G10" s="32">
        <v>82</v>
      </c>
    </row>
    <row r="11" spans="1:7">
      <c r="A11" s="32">
        <v>8</v>
      </c>
      <c r="B11" s="35" t="s">
        <v>339</v>
      </c>
      <c r="C11" s="36">
        <v>1.8749999999999999E-2</v>
      </c>
      <c r="D11" s="36">
        <v>4.809027777777778E-2</v>
      </c>
      <c r="E11" s="36">
        <f t="shared" si="0"/>
        <v>2.9340277777777781E-2</v>
      </c>
      <c r="F11" s="32"/>
      <c r="G11" s="32">
        <v>79</v>
      </c>
    </row>
    <row r="12" spans="1:7">
      <c r="A12" s="32">
        <v>9</v>
      </c>
      <c r="B12" s="33" t="s">
        <v>340</v>
      </c>
      <c r="C12" s="34">
        <v>1.7361111111111112E-2</v>
      </c>
      <c r="D12" s="34">
        <v>4.7916666666666663E-2</v>
      </c>
      <c r="E12" s="34">
        <f t="shared" si="0"/>
        <v>3.0555555555555551E-2</v>
      </c>
      <c r="F12" s="37"/>
      <c r="G12" s="32">
        <v>76</v>
      </c>
    </row>
    <row r="13" spans="1:7">
      <c r="A13" s="32">
        <v>10</v>
      </c>
      <c r="B13" s="35" t="s">
        <v>341</v>
      </c>
      <c r="C13" s="36">
        <v>0.05</v>
      </c>
      <c r="D13" s="36">
        <v>8.1828703703703709E-2</v>
      </c>
      <c r="E13" s="36">
        <f t="shared" si="0"/>
        <v>3.1828703703703706E-2</v>
      </c>
      <c r="F13" s="37"/>
      <c r="G13" s="32">
        <v>73</v>
      </c>
    </row>
    <row r="14" spans="1:7">
      <c r="A14" s="32">
        <v>11</v>
      </c>
      <c r="B14" s="35" t="s">
        <v>342</v>
      </c>
      <c r="C14" s="36">
        <v>1.5972222222222224E-2</v>
      </c>
      <c r="D14" s="36">
        <v>4.8321759259259266E-2</v>
      </c>
      <c r="E14" s="36">
        <f t="shared" si="0"/>
        <v>3.2349537037037038E-2</v>
      </c>
      <c r="F14" s="32"/>
      <c r="G14" s="32">
        <v>70</v>
      </c>
    </row>
    <row r="15" spans="1:7">
      <c r="A15" s="32">
        <v>12</v>
      </c>
      <c r="B15" s="35" t="s">
        <v>343</v>
      </c>
      <c r="C15" s="36">
        <v>2.5694444444444447E-2</v>
      </c>
      <c r="D15" s="36">
        <v>6.2465277777777772E-2</v>
      </c>
      <c r="E15" s="36">
        <f t="shared" si="0"/>
        <v>3.6770833333333322E-2</v>
      </c>
      <c r="F15" s="32"/>
      <c r="G15" s="32">
        <v>67</v>
      </c>
    </row>
    <row r="16" spans="1:7">
      <c r="A16" s="32">
        <v>13</v>
      </c>
      <c r="B16" s="35" t="s">
        <v>344</v>
      </c>
      <c r="C16" s="36">
        <v>2.5000000000000001E-2</v>
      </c>
      <c r="D16" s="36">
        <v>6.2719907407407405E-2</v>
      </c>
      <c r="E16" s="36">
        <f t="shared" si="0"/>
        <v>3.7719907407407403E-2</v>
      </c>
      <c r="F16" s="32"/>
      <c r="G16" s="32">
        <v>64</v>
      </c>
    </row>
    <row r="17" spans="1:7">
      <c r="A17" s="32">
        <v>14</v>
      </c>
      <c r="B17" s="33" t="s">
        <v>345</v>
      </c>
      <c r="C17" s="34">
        <v>2.2916666666666669E-2</v>
      </c>
      <c r="D17" s="34">
        <v>6.2604166666666669E-2</v>
      </c>
      <c r="E17" s="34">
        <f t="shared" si="0"/>
        <v>3.9687500000000001E-2</v>
      </c>
      <c r="F17" s="32"/>
      <c r="G17" s="32">
        <v>61</v>
      </c>
    </row>
    <row r="18" spans="1:7">
      <c r="A18" s="32">
        <v>15</v>
      </c>
      <c r="B18" s="35" t="s">
        <v>346</v>
      </c>
      <c r="C18" s="36">
        <v>8.3333333333333332E-3</v>
      </c>
      <c r="D18" s="36">
        <v>4.83912037037037E-2</v>
      </c>
      <c r="E18" s="36">
        <f t="shared" si="0"/>
        <v>4.0057870370370369E-2</v>
      </c>
      <c r="F18" s="32"/>
      <c r="G18" s="32">
        <v>58</v>
      </c>
    </row>
    <row r="19" spans="1:7">
      <c r="A19" s="32">
        <v>16</v>
      </c>
      <c r="B19" s="35" t="s">
        <v>347</v>
      </c>
      <c r="C19" s="36">
        <v>7.6388888888888886E-3</v>
      </c>
      <c r="D19" s="36">
        <v>4.8414351851851854E-2</v>
      </c>
      <c r="E19" s="36">
        <f t="shared" si="0"/>
        <v>4.0775462962962965E-2</v>
      </c>
      <c r="F19" s="32"/>
      <c r="G19" s="32">
        <v>55</v>
      </c>
    </row>
    <row r="20" spans="1:7">
      <c r="A20" s="32">
        <v>17</v>
      </c>
      <c r="B20" s="35" t="s">
        <v>348</v>
      </c>
      <c r="C20" s="36">
        <v>4.3749999999999997E-2</v>
      </c>
      <c r="D20" s="36">
        <v>8.4548611111111116E-2</v>
      </c>
      <c r="E20" s="36">
        <f t="shared" si="0"/>
        <v>4.0798611111111119E-2</v>
      </c>
      <c r="F20" s="32"/>
      <c r="G20" s="32">
        <v>52</v>
      </c>
    </row>
    <row r="21" spans="1:7">
      <c r="A21" s="32">
        <v>18</v>
      </c>
      <c r="B21" s="35" t="s">
        <v>349</v>
      </c>
      <c r="C21" s="36">
        <v>2.1527777777777781E-2</v>
      </c>
      <c r="D21" s="36">
        <v>6.2615740740740736E-2</v>
      </c>
      <c r="E21" s="36">
        <f t="shared" si="0"/>
        <v>4.1087962962962951E-2</v>
      </c>
      <c r="F21" s="32"/>
      <c r="G21" s="32">
        <v>49</v>
      </c>
    </row>
    <row r="22" spans="1:7">
      <c r="A22" s="32">
        <v>19</v>
      </c>
      <c r="B22" s="33" t="s">
        <v>350</v>
      </c>
      <c r="C22" s="34">
        <v>2.2222222222222223E-2</v>
      </c>
      <c r="D22" s="34">
        <v>6.4965277777777775E-2</v>
      </c>
      <c r="E22" s="34">
        <f t="shared" si="0"/>
        <v>4.2743055555555548E-2</v>
      </c>
      <c r="F22" s="32"/>
      <c r="G22" s="32">
        <v>46</v>
      </c>
    </row>
    <row r="23" spans="1:7">
      <c r="A23" s="32">
        <v>20</v>
      </c>
      <c r="B23" s="35" t="s">
        <v>351</v>
      </c>
      <c r="C23" s="36">
        <v>1.9444444444444445E-2</v>
      </c>
      <c r="D23" s="36">
        <v>6.5289351851851848E-2</v>
      </c>
      <c r="E23" s="36">
        <f t="shared" si="0"/>
        <v>4.5844907407407404E-2</v>
      </c>
      <c r="F23" s="32"/>
      <c r="G23" s="32">
        <v>43</v>
      </c>
    </row>
    <row r="24" spans="1:7">
      <c r="A24" s="32">
        <v>21</v>
      </c>
      <c r="B24" s="35" t="s">
        <v>352</v>
      </c>
      <c r="C24" s="36">
        <v>2.0833333333333333E-3</v>
      </c>
      <c r="D24" s="36">
        <v>8.4444444444444447E-2</v>
      </c>
      <c r="E24" s="36">
        <f t="shared" si="0"/>
        <v>8.2361111111111107E-2</v>
      </c>
      <c r="F24" s="38"/>
      <c r="G24" s="32">
        <v>40</v>
      </c>
    </row>
    <row r="25" spans="1:7">
      <c r="A25" s="32">
        <v>22</v>
      </c>
      <c r="B25" s="35" t="s">
        <v>353</v>
      </c>
      <c r="C25" s="36">
        <v>1.1805555555555555E-2</v>
      </c>
      <c r="D25" s="36">
        <v>3.8078703703703705E-2</v>
      </c>
      <c r="E25" s="36">
        <f t="shared" si="0"/>
        <v>2.627314814814815E-2</v>
      </c>
      <c r="F25" s="37" t="s">
        <v>354</v>
      </c>
      <c r="G25" s="32">
        <v>37</v>
      </c>
    </row>
    <row r="26" spans="1:7">
      <c r="A26" s="32">
        <v>23</v>
      </c>
      <c r="B26" s="35" t="s">
        <v>355</v>
      </c>
      <c r="C26" s="36">
        <v>1.2500000000000001E-2</v>
      </c>
      <c r="D26" s="36">
        <v>5.486111111111111E-2</v>
      </c>
      <c r="E26" s="36">
        <f t="shared" si="0"/>
        <v>4.2361111111111113E-2</v>
      </c>
      <c r="F26" s="37" t="s">
        <v>356</v>
      </c>
      <c r="G26" s="32">
        <v>34</v>
      </c>
    </row>
    <row r="27" spans="1:7">
      <c r="A27" s="32">
        <v>24</v>
      </c>
      <c r="B27" s="35" t="s">
        <v>357</v>
      </c>
      <c r="C27" s="36">
        <v>7.6388888888888886E-3</v>
      </c>
      <c r="D27" s="36">
        <v>4.7986111111111111E-2</v>
      </c>
      <c r="E27" s="36">
        <f t="shared" si="0"/>
        <v>4.0347222222222222E-2</v>
      </c>
      <c r="F27" s="37" t="s">
        <v>358</v>
      </c>
      <c r="G27" s="32">
        <v>31</v>
      </c>
    </row>
    <row r="28" spans="1:7">
      <c r="A28" s="32">
        <v>25</v>
      </c>
      <c r="B28" s="35" t="s">
        <v>359</v>
      </c>
      <c r="C28" s="36">
        <v>1.3194444444444444E-2</v>
      </c>
      <c r="D28" s="36">
        <v>6.2789351851851846E-2</v>
      </c>
      <c r="E28" s="36">
        <f t="shared" si="0"/>
        <v>4.95949074074074E-2</v>
      </c>
      <c r="F28" s="37" t="s">
        <v>358</v>
      </c>
      <c r="G28" s="32">
        <v>28</v>
      </c>
    </row>
    <row r="29" spans="1:7">
      <c r="A29" s="32">
        <v>26</v>
      </c>
      <c r="B29" s="35" t="s">
        <v>360</v>
      </c>
      <c r="C29" s="36">
        <v>3.7499999999999999E-2</v>
      </c>
      <c r="D29" s="36">
        <v>6.7210648148148144E-2</v>
      </c>
      <c r="E29" s="36">
        <f t="shared" si="0"/>
        <v>2.9710648148148146E-2</v>
      </c>
      <c r="F29" s="37" t="s">
        <v>361</v>
      </c>
      <c r="G29" s="32">
        <v>25</v>
      </c>
    </row>
    <row r="30" spans="1:7">
      <c r="A30" s="32">
        <v>27</v>
      </c>
      <c r="B30" s="35" t="s">
        <v>362</v>
      </c>
      <c r="C30" s="36">
        <v>1.8055555555555557E-2</v>
      </c>
      <c r="D30" s="36">
        <v>4.8043981481481479E-2</v>
      </c>
      <c r="E30" s="36">
        <f t="shared" si="0"/>
        <v>2.9988425925925922E-2</v>
      </c>
      <c r="F30" s="37" t="s">
        <v>363</v>
      </c>
      <c r="G30" s="32">
        <v>22</v>
      </c>
    </row>
    <row r="31" spans="1:7">
      <c r="A31" s="32">
        <v>28</v>
      </c>
      <c r="B31" s="35" t="s">
        <v>364</v>
      </c>
      <c r="C31" s="36">
        <v>1.6666666666666666E-2</v>
      </c>
      <c r="D31" s="36">
        <v>6.1400462962962969E-2</v>
      </c>
      <c r="E31" s="36">
        <f t="shared" si="0"/>
        <v>4.4733796296296299E-2</v>
      </c>
      <c r="F31" s="37" t="s">
        <v>363</v>
      </c>
      <c r="G31" s="32">
        <v>19</v>
      </c>
    </row>
    <row r="32" spans="1:7">
      <c r="A32" s="32">
        <v>29</v>
      </c>
      <c r="B32" s="33" t="s">
        <v>365</v>
      </c>
      <c r="C32" s="34">
        <v>1.5277777777777777E-2</v>
      </c>
      <c r="D32" s="34">
        <v>6.1458333333333337E-2</v>
      </c>
      <c r="E32" s="34">
        <f t="shared" si="0"/>
        <v>4.6180555555555558E-2</v>
      </c>
      <c r="F32" s="32" t="s">
        <v>363</v>
      </c>
      <c r="G32" s="32">
        <v>16</v>
      </c>
    </row>
    <row r="33" spans="1:7">
      <c r="A33" s="32">
        <v>30</v>
      </c>
      <c r="B33" s="33" t="s">
        <v>366</v>
      </c>
      <c r="C33" s="34">
        <v>1.4583333333333332E-2</v>
      </c>
      <c r="D33" s="34">
        <v>6.1458333333333337E-2</v>
      </c>
      <c r="E33" s="34">
        <f t="shared" si="0"/>
        <v>4.6875000000000007E-2</v>
      </c>
      <c r="F33" s="32" t="s">
        <v>363</v>
      </c>
      <c r="G33" s="32">
        <v>13</v>
      </c>
    </row>
    <row r="34" spans="1:7">
      <c r="A34" s="32">
        <v>31</v>
      </c>
      <c r="B34" s="35" t="s">
        <v>367</v>
      </c>
      <c r="C34" s="36">
        <v>1.3194444444444444E-2</v>
      </c>
      <c r="D34" s="36">
        <v>6.3657407407407399E-2</v>
      </c>
      <c r="E34" s="36">
        <f t="shared" si="0"/>
        <v>5.0462962962962953E-2</v>
      </c>
      <c r="F34" s="37" t="s">
        <v>363</v>
      </c>
      <c r="G34" s="32">
        <v>10</v>
      </c>
    </row>
    <row r="35" spans="1:7">
      <c r="A35" s="32">
        <v>32</v>
      </c>
      <c r="B35" s="35" t="s">
        <v>368</v>
      </c>
      <c r="C35" s="36">
        <v>0</v>
      </c>
      <c r="D35" s="36">
        <v>7.210648148148148E-2</v>
      </c>
      <c r="E35" s="36">
        <f t="shared" si="0"/>
        <v>7.210648148148148E-2</v>
      </c>
      <c r="F35" s="37" t="s">
        <v>363</v>
      </c>
      <c r="G35" s="32">
        <v>7</v>
      </c>
    </row>
    <row r="36" spans="1:7">
      <c r="A36" s="32">
        <v>33</v>
      </c>
      <c r="B36" s="35" t="s">
        <v>369</v>
      </c>
      <c r="C36" s="36">
        <v>7.6388888888888904E-3</v>
      </c>
      <c r="D36" s="36">
        <v>3.8078703703703705E-2</v>
      </c>
      <c r="E36" s="36">
        <f t="shared" si="0"/>
        <v>3.0439814814814815E-2</v>
      </c>
      <c r="F36" s="37" t="s">
        <v>370</v>
      </c>
      <c r="G36" s="32">
        <v>5</v>
      </c>
    </row>
    <row r="37" spans="1:7">
      <c r="A37" s="32">
        <v>34</v>
      </c>
      <c r="B37" s="35" t="s">
        <v>371</v>
      </c>
      <c r="C37" s="36">
        <v>1.3194444444444444E-2</v>
      </c>
      <c r="D37" s="36">
        <v>6.2962962962962957E-2</v>
      </c>
      <c r="E37" s="36">
        <f t="shared" si="0"/>
        <v>4.9768518518518511E-2</v>
      </c>
      <c r="F37" s="37" t="s">
        <v>370</v>
      </c>
      <c r="G37" s="32">
        <v>5</v>
      </c>
    </row>
    <row r="38" spans="1:7">
      <c r="A38" s="32">
        <v>35</v>
      </c>
      <c r="B38" s="35" t="s">
        <v>372</v>
      </c>
      <c r="C38" s="36">
        <v>9.0277777777777787E-3</v>
      </c>
      <c r="D38" s="36">
        <v>0</v>
      </c>
      <c r="E38" s="36">
        <f t="shared" si="0"/>
        <v>-9.0277777777777787E-3</v>
      </c>
      <c r="F38" s="37" t="s">
        <v>373</v>
      </c>
      <c r="G38" s="32">
        <v>5</v>
      </c>
    </row>
  </sheetData>
  <mergeCells count="1">
    <mergeCell ref="B1:E1"/>
  </mergeCells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18" sqref="I18"/>
    </sheetView>
  </sheetViews>
  <sheetFormatPr defaultRowHeight="15"/>
  <sheetData/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"/>
  <sheetViews>
    <sheetView topLeftCell="A25" workbookViewId="0">
      <selection activeCell="I9" sqref="I9"/>
    </sheetView>
  </sheetViews>
  <sheetFormatPr defaultRowHeight="15"/>
  <cols>
    <col min="1" max="1" width="6" customWidth="1"/>
    <col min="2" max="2" width="24.85546875" customWidth="1"/>
    <col min="3" max="5" width="10.5703125" customWidth="1"/>
    <col min="6" max="6" width="12.7109375" customWidth="1"/>
  </cols>
  <sheetData>
    <row r="1" spans="1:7">
      <c r="A1" s="27"/>
      <c r="B1" s="142" t="s">
        <v>500</v>
      </c>
      <c r="C1" s="141"/>
      <c r="D1" s="141"/>
      <c r="E1" s="141"/>
      <c r="F1" s="28"/>
      <c r="G1" s="27"/>
    </row>
    <row r="2" spans="1:7" ht="15.75" thickBot="1">
      <c r="A2" s="27"/>
      <c r="B2" s="27"/>
      <c r="C2" s="28"/>
      <c r="D2" s="28"/>
      <c r="E2" s="28"/>
      <c r="F2" s="28"/>
      <c r="G2" s="27"/>
    </row>
    <row r="3" spans="1:7" ht="15.75" thickBot="1">
      <c r="A3" s="29" t="s">
        <v>327</v>
      </c>
      <c r="B3" s="30" t="s">
        <v>328</v>
      </c>
      <c r="C3" s="30" t="s">
        <v>329</v>
      </c>
      <c r="D3" s="30" t="s">
        <v>330</v>
      </c>
      <c r="E3" s="30" t="s">
        <v>205</v>
      </c>
      <c r="F3" s="50" t="s">
        <v>331</v>
      </c>
      <c r="G3" s="51" t="s">
        <v>208</v>
      </c>
    </row>
    <row r="4" spans="1:7">
      <c r="A4" s="52">
        <v>1</v>
      </c>
      <c r="B4" s="53" t="s">
        <v>501</v>
      </c>
      <c r="C4" s="54">
        <v>4.2361111111111106E-2</v>
      </c>
      <c r="D4" s="54">
        <v>5.5370370370370368E-2</v>
      </c>
      <c r="E4" s="54">
        <f t="shared" ref="E4:E48" si="0">D4-C4</f>
        <v>1.3009259259259262E-2</v>
      </c>
      <c r="F4" s="55"/>
      <c r="G4" s="56">
        <v>100</v>
      </c>
    </row>
    <row r="5" spans="1:7">
      <c r="A5" s="57">
        <v>2</v>
      </c>
      <c r="B5" s="35" t="s">
        <v>336</v>
      </c>
      <c r="C5" s="36">
        <v>4.1666666666666664E-2</v>
      </c>
      <c r="D5" s="36">
        <v>5.6736111111111105E-2</v>
      </c>
      <c r="E5" s="36">
        <f t="shared" si="0"/>
        <v>1.5069444444444441E-2</v>
      </c>
      <c r="F5" s="58"/>
      <c r="G5" s="59">
        <v>98</v>
      </c>
    </row>
    <row r="6" spans="1:7">
      <c r="A6" s="57">
        <v>3</v>
      </c>
      <c r="B6" s="33" t="s">
        <v>332</v>
      </c>
      <c r="C6" s="34">
        <v>3.8194444444444441E-2</v>
      </c>
      <c r="D6" s="34">
        <v>5.5462962962962964E-2</v>
      </c>
      <c r="E6" s="34">
        <f t="shared" si="0"/>
        <v>1.7268518518518523E-2</v>
      </c>
      <c r="F6" s="60"/>
      <c r="G6" s="59">
        <v>96</v>
      </c>
    </row>
    <row r="7" spans="1:7">
      <c r="A7" s="57">
        <v>4</v>
      </c>
      <c r="B7" s="35" t="s">
        <v>341</v>
      </c>
      <c r="C7" s="36">
        <v>9.0277777777777787E-3</v>
      </c>
      <c r="D7" s="36">
        <v>2.7222222222222228E-2</v>
      </c>
      <c r="E7" s="36">
        <f t="shared" si="0"/>
        <v>1.8194444444444451E-2</v>
      </c>
      <c r="F7" s="61"/>
      <c r="G7" s="59">
        <v>94</v>
      </c>
    </row>
    <row r="8" spans="1:7">
      <c r="A8" s="57">
        <v>5</v>
      </c>
      <c r="B8" s="33" t="s">
        <v>502</v>
      </c>
      <c r="C8" s="34">
        <v>1.1111111111111112E-2</v>
      </c>
      <c r="D8" s="34">
        <v>2.943287037037037E-2</v>
      </c>
      <c r="E8" s="34">
        <f t="shared" si="0"/>
        <v>1.832175925925926E-2</v>
      </c>
      <c r="F8" s="58"/>
      <c r="G8" s="59">
        <v>92</v>
      </c>
    </row>
    <row r="9" spans="1:7">
      <c r="A9" s="57">
        <v>6</v>
      </c>
      <c r="B9" s="33" t="s">
        <v>503</v>
      </c>
      <c r="C9" s="34">
        <v>4.027777777777778E-2</v>
      </c>
      <c r="D9" s="34">
        <v>5.9687500000000004E-2</v>
      </c>
      <c r="E9" s="34">
        <f t="shared" si="0"/>
        <v>1.9409722222222224E-2</v>
      </c>
      <c r="F9" s="58"/>
      <c r="G9" s="59">
        <v>90</v>
      </c>
    </row>
    <row r="10" spans="1:7">
      <c r="A10" s="57">
        <v>7</v>
      </c>
      <c r="B10" s="62" t="s">
        <v>504</v>
      </c>
      <c r="C10" s="36">
        <v>6.2499999999999995E-3</v>
      </c>
      <c r="D10" s="36">
        <v>2.5983796296296297E-2</v>
      </c>
      <c r="E10" s="36">
        <f t="shared" si="0"/>
        <v>1.9733796296296298E-2</v>
      </c>
      <c r="F10" s="61"/>
      <c r="G10" s="59">
        <v>88</v>
      </c>
    </row>
    <row r="11" spans="1:7">
      <c r="A11" s="57">
        <v>8</v>
      </c>
      <c r="B11" s="33" t="s">
        <v>338</v>
      </c>
      <c r="C11" s="34">
        <v>5.5555555555555558E-3</v>
      </c>
      <c r="D11" s="34">
        <v>2.7245370370370368E-2</v>
      </c>
      <c r="E11" s="34">
        <f t="shared" si="0"/>
        <v>2.1689814814814811E-2</v>
      </c>
      <c r="F11" s="60"/>
      <c r="G11" s="59">
        <v>86</v>
      </c>
    </row>
    <row r="12" spans="1:7">
      <c r="A12" s="57">
        <v>9</v>
      </c>
      <c r="B12" s="35" t="s">
        <v>348</v>
      </c>
      <c r="C12" s="36">
        <v>3.472222222222222E-3</v>
      </c>
      <c r="D12" s="36">
        <v>2.5983796296296297E-2</v>
      </c>
      <c r="E12" s="36">
        <f t="shared" si="0"/>
        <v>2.2511574074074073E-2</v>
      </c>
      <c r="F12" s="60"/>
      <c r="G12" s="59">
        <v>84</v>
      </c>
    </row>
    <row r="13" spans="1:7">
      <c r="A13" s="57">
        <v>10</v>
      </c>
      <c r="B13" s="35" t="s">
        <v>333</v>
      </c>
      <c r="C13" s="36">
        <v>2.9861111111111113E-2</v>
      </c>
      <c r="D13" s="36">
        <v>5.28587962962963E-2</v>
      </c>
      <c r="E13" s="36">
        <f t="shared" si="0"/>
        <v>2.2997685185185187E-2</v>
      </c>
      <c r="F13" s="60"/>
      <c r="G13" s="59">
        <v>82</v>
      </c>
    </row>
    <row r="14" spans="1:7">
      <c r="A14" s="57">
        <v>11</v>
      </c>
      <c r="B14" s="62" t="s">
        <v>340</v>
      </c>
      <c r="C14" s="36">
        <v>3.888888888888889E-2</v>
      </c>
      <c r="D14" s="36">
        <v>6.2881944444444449E-2</v>
      </c>
      <c r="E14" s="36">
        <f t="shared" si="0"/>
        <v>2.3993055555555559E-2</v>
      </c>
      <c r="F14" s="60"/>
      <c r="G14" s="59">
        <v>80</v>
      </c>
    </row>
    <row r="15" spans="1:7">
      <c r="A15" s="57">
        <v>12</v>
      </c>
      <c r="B15" s="35" t="s">
        <v>343</v>
      </c>
      <c r="C15" s="36">
        <v>2.7777777777777776E-2</v>
      </c>
      <c r="D15" s="36">
        <v>5.2245370370370366E-2</v>
      </c>
      <c r="E15" s="36">
        <f t="shared" si="0"/>
        <v>2.4467592592592589E-2</v>
      </c>
      <c r="F15" s="60"/>
      <c r="G15" s="59">
        <v>78</v>
      </c>
    </row>
    <row r="16" spans="1:7">
      <c r="A16" s="57">
        <v>13</v>
      </c>
      <c r="B16" s="33" t="s">
        <v>505</v>
      </c>
      <c r="C16" s="34">
        <v>1.2499999999999999E-2</v>
      </c>
      <c r="D16" s="34">
        <v>3.7800925925925925E-2</v>
      </c>
      <c r="E16" s="34">
        <f t="shared" si="0"/>
        <v>2.5300925925925928E-2</v>
      </c>
      <c r="F16" s="58"/>
      <c r="G16" s="59">
        <v>76</v>
      </c>
    </row>
    <row r="17" spans="1:7">
      <c r="A17" s="57">
        <v>14</v>
      </c>
      <c r="B17" s="35" t="s">
        <v>360</v>
      </c>
      <c r="C17" s="36">
        <v>3.2638888888888891E-2</v>
      </c>
      <c r="D17" s="36">
        <v>5.9027777777777783E-2</v>
      </c>
      <c r="E17" s="36">
        <f t="shared" si="0"/>
        <v>2.6388888888888892E-2</v>
      </c>
      <c r="F17" s="61"/>
      <c r="G17" s="59">
        <v>74</v>
      </c>
    </row>
    <row r="18" spans="1:7">
      <c r="A18" s="57">
        <v>15</v>
      </c>
      <c r="B18" s="33" t="s">
        <v>350</v>
      </c>
      <c r="C18" s="34">
        <v>2.8472222222222222E-2</v>
      </c>
      <c r="D18" s="34">
        <v>5.5081018518518515E-2</v>
      </c>
      <c r="E18" s="34">
        <f t="shared" si="0"/>
        <v>2.6608796296296294E-2</v>
      </c>
      <c r="F18" s="60"/>
      <c r="G18" s="59">
        <v>72</v>
      </c>
    </row>
    <row r="19" spans="1:7">
      <c r="A19" s="57">
        <v>16</v>
      </c>
      <c r="B19" s="33" t="s">
        <v>335</v>
      </c>
      <c r="C19" s="34">
        <v>3.9583333333333331E-2</v>
      </c>
      <c r="D19" s="34">
        <v>6.8993055555555557E-2</v>
      </c>
      <c r="E19" s="34">
        <f t="shared" si="0"/>
        <v>2.9409722222222226E-2</v>
      </c>
      <c r="F19" s="60"/>
      <c r="G19" s="59">
        <v>70</v>
      </c>
    </row>
    <row r="20" spans="1:7">
      <c r="A20" s="57">
        <v>17</v>
      </c>
      <c r="B20" s="33" t="s">
        <v>506</v>
      </c>
      <c r="C20" s="34">
        <v>4.0972222222222222E-2</v>
      </c>
      <c r="D20" s="34">
        <v>7.1875000000000008E-2</v>
      </c>
      <c r="E20" s="34">
        <f t="shared" si="0"/>
        <v>3.0902777777777786E-2</v>
      </c>
      <c r="F20" s="60"/>
      <c r="G20" s="59">
        <v>68</v>
      </c>
    </row>
    <row r="21" spans="1:7">
      <c r="A21" s="57">
        <v>18</v>
      </c>
      <c r="B21" s="35" t="s">
        <v>337</v>
      </c>
      <c r="C21" s="36">
        <v>1.0416666666666666E-2</v>
      </c>
      <c r="D21" s="36">
        <v>4.1956018518518517E-2</v>
      </c>
      <c r="E21" s="36">
        <f t="shared" si="0"/>
        <v>3.1539351851851853E-2</v>
      </c>
      <c r="F21" s="61"/>
      <c r="G21" s="59">
        <v>66</v>
      </c>
    </row>
    <row r="22" spans="1:7">
      <c r="A22" s="57">
        <v>19</v>
      </c>
      <c r="B22" s="35" t="s">
        <v>344</v>
      </c>
      <c r="C22" s="36">
        <v>7.6388888888888886E-3</v>
      </c>
      <c r="D22" s="36">
        <v>3.923611111111111E-2</v>
      </c>
      <c r="E22" s="36">
        <f t="shared" si="0"/>
        <v>3.1597222222222221E-2</v>
      </c>
      <c r="F22" s="60"/>
      <c r="G22" s="59">
        <v>64</v>
      </c>
    </row>
    <row r="23" spans="1:7">
      <c r="A23" s="57">
        <v>20</v>
      </c>
      <c r="B23" s="33" t="s">
        <v>507</v>
      </c>
      <c r="C23" s="34">
        <v>1.1805555555555555E-2</v>
      </c>
      <c r="D23" s="34">
        <v>4.594907407407408E-2</v>
      </c>
      <c r="E23" s="34">
        <f t="shared" si="0"/>
        <v>3.4143518518518524E-2</v>
      </c>
      <c r="F23" s="60"/>
      <c r="G23" s="59">
        <v>62</v>
      </c>
    </row>
    <row r="24" spans="1:7">
      <c r="A24" s="57">
        <v>21</v>
      </c>
      <c r="B24" s="35" t="s">
        <v>349</v>
      </c>
      <c r="C24" s="36">
        <v>4.1666666666666666E-3</v>
      </c>
      <c r="D24" s="36">
        <v>3.9270833333333331E-2</v>
      </c>
      <c r="E24" s="36">
        <f t="shared" si="0"/>
        <v>3.5104166666666665E-2</v>
      </c>
      <c r="F24" s="60"/>
      <c r="G24" s="59">
        <v>60</v>
      </c>
    </row>
    <row r="25" spans="1:7">
      <c r="A25" s="57">
        <v>22</v>
      </c>
      <c r="B25" s="33" t="s">
        <v>346</v>
      </c>
      <c r="C25" s="34">
        <v>1.9652777777777779E-2</v>
      </c>
      <c r="D25" s="34">
        <v>5.5254629629629626E-2</v>
      </c>
      <c r="E25" s="34">
        <f t="shared" si="0"/>
        <v>3.5601851851851843E-2</v>
      </c>
      <c r="F25" s="61"/>
      <c r="G25" s="59">
        <v>58</v>
      </c>
    </row>
    <row r="26" spans="1:7">
      <c r="A26" s="57">
        <v>23</v>
      </c>
      <c r="B26" s="33" t="s">
        <v>508</v>
      </c>
      <c r="C26" s="34">
        <v>1.8749999999999999E-2</v>
      </c>
      <c r="D26" s="34">
        <v>5.5231481481481486E-2</v>
      </c>
      <c r="E26" s="34">
        <f t="shared" si="0"/>
        <v>3.648148148148149E-2</v>
      </c>
      <c r="F26" s="58"/>
      <c r="G26" s="59">
        <v>56</v>
      </c>
    </row>
    <row r="27" spans="1:7">
      <c r="A27" s="57">
        <v>24</v>
      </c>
      <c r="B27" s="33" t="s">
        <v>509</v>
      </c>
      <c r="C27" s="34">
        <v>2.7777777777777779E-3</v>
      </c>
      <c r="D27" s="34">
        <v>3.9340277777777773E-2</v>
      </c>
      <c r="E27" s="36">
        <f t="shared" si="0"/>
        <v>3.6562499999999998E-2</v>
      </c>
      <c r="F27" s="60"/>
      <c r="G27" s="59">
        <v>54</v>
      </c>
    </row>
    <row r="28" spans="1:7">
      <c r="A28" s="57">
        <v>25</v>
      </c>
      <c r="B28" s="33" t="s">
        <v>510</v>
      </c>
      <c r="C28" s="34">
        <v>6.2499999999999995E-3</v>
      </c>
      <c r="D28" s="34">
        <v>4.65625E-2</v>
      </c>
      <c r="E28" s="36">
        <f t="shared" si="0"/>
        <v>4.0312500000000001E-2</v>
      </c>
      <c r="F28" s="58"/>
      <c r="G28" s="59">
        <v>52</v>
      </c>
    </row>
    <row r="29" spans="1:7">
      <c r="A29" s="57">
        <v>26</v>
      </c>
      <c r="B29" s="33" t="s">
        <v>345</v>
      </c>
      <c r="C29" s="34">
        <v>4.8611111111111112E-3</v>
      </c>
      <c r="D29" s="34">
        <v>4.612268518518519E-2</v>
      </c>
      <c r="E29" s="34">
        <f t="shared" si="0"/>
        <v>4.1261574074074076E-2</v>
      </c>
      <c r="F29" s="60"/>
      <c r="G29" s="59">
        <v>50</v>
      </c>
    </row>
    <row r="30" spans="1:7">
      <c r="A30" s="57">
        <v>27</v>
      </c>
      <c r="B30" s="62" t="s">
        <v>511</v>
      </c>
      <c r="C30" s="36">
        <v>2.6388888888888889E-2</v>
      </c>
      <c r="D30" s="36">
        <v>6.9097222222222213E-2</v>
      </c>
      <c r="E30" s="36">
        <f t="shared" si="0"/>
        <v>4.270833333333332E-2</v>
      </c>
      <c r="F30" s="60"/>
      <c r="G30" s="59">
        <v>48</v>
      </c>
    </row>
    <row r="31" spans="1:7">
      <c r="A31" s="57">
        <v>28</v>
      </c>
      <c r="B31" s="33" t="s">
        <v>366</v>
      </c>
      <c r="C31" s="34">
        <v>8.3333333333333332E-3</v>
      </c>
      <c r="D31" s="34">
        <v>5.28587962962963E-2</v>
      </c>
      <c r="E31" s="34">
        <f t="shared" si="0"/>
        <v>4.4525462962962968E-2</v>
      </c>
      <c r="F31" s="60"/>
      <c r="G31" s="59">
        <v>46</v>
      </c>
    </row>
    <row r="32" spans="1:7">
      <c r="A32" s="57">
        <v>29</v>
      </c>
      <c r="B32" s="35" t="s">
        <v>372</v>
      </c>
      <c r="C32" s="36">
        <v>1.0416666666666666E-2</v>
      </c>
      <c r="D32" s="36">
        <v>5.5254629629629626E-2</v>
      </c>
      <c r="E32" s="36">
        <f t="shared" si="0"/>
        <v>4.4837962962962961E-2</v>
      </c>
      <c r="F32" s="61"/>
      <c r="G32" s="59">
        <v>44</v>
      </c>
    </row>
    <row r="33" spans="1:7">
      <c r="A33" s="57">
        <v>30</v>
      </c>
      <c r="B33" s="33" t="s">
        <v>512</v>
      </c>
      <c r="C33" s="34">
        <v>9.7222222222222224E-3</v>
      </c>
      <c r="D33" s="34">
        <v>5.5243055555555559E-2</v>
      </c>
      <c r="E33" s="36">
        <f t="shared" si="0"/>
        <v>4.5520833333333337E-2</v>
      </c>
      <c r="F33" s="58"/>
      <c r="G33" s="59">
        <v>42</v>
      </c>
    </row>
    <row r="34" spans="1:7">
      <c r="A34" s="57">
        <v>31</v>
      </c>
      <c r="B34" s="35" t="s">
        <v>347</v>
      </c>
      <c r="C34" s="36">
        <v>0</v>
      </c>
      <c r="D34" s="36">
        <v>4.612268518518519E-2</v>
      </c>
      <c r="E34" s="36">
        <f t="shared" si="0"/>
        <v>4.612268518518519E-2</v>
      </c>
      <c r="F34" s="60"/>
      <c r="G34" s="59">
        <v>40</v>
      </c>
    </row>
    <row r="35" spans="1:7">
      <c r="A35" s="57">
        <v>32</v>
      </c>
      <c r="B35" s="35" t="s">
        <v>364</v>
      </c>
      <c r="C35" s="63">
        <v>9.0277777777777787E-3</v>
      </c>
      <c r="D35" s="36">
        <v>5.5543981481481486E-2</v>
      </c>
      <c r="E35" s="36">
        <f t="shared" si="0"/>
        <v>4.6516203703703705E-2</v>
      </c>
      <c r="F35" s="61"/>
      <c r="G35" s="59">
        <v>38</v>
      </c>
    </row>
    <row r="36" spans="1:7">
      <c r="A36" s="57">
        <v>33</v>
      </c>
      <c r="B36" s="33" t="s">
        <v>365</v>
      </c>
      <c r="C36" s="34">
        <v>6.9444444444444441E-3</v>
      </c>
      <c r="D36" s="34">
        <v>5.5081018518518515E-2</v>
      </c>
      <c r="E36" s="34">
        <f t="shared" si="0"/>
        <v>4.8136574074074068E-2</v>
      </c>
      <c r="F36" s="60"/>
      <c r="G36" s="59">
        <v>36</v>
      </c>
    </row>
    <row r="37" spans="1:7">
      <c r="A37" s="57">
        <v>34</v>
      </c>
      <c r="B37" s="33" t="s">
        <v>513</v>
      </c>
      <c r="C37" s="34">
        <v>2.0833333333333333E-3</v>
      </c>
      <c r="D37" s="34">
        <v>4.313657407407407E-2</v>
      </c>
      <c r="E37" s="36">
        <f t="shared" si="0"/>
        <v>4.1053240740740737E-2</v>
      </c>
      <c r="F37" s="64" t="s">
        <v>514</v>
      </c>
      <c r="G37" s="59">
        <v>34</v>
      </c>
    </row>
    <row r="38" spans="1:7">
      <c r="A38" s="57">
        <v>35</v>
      </c>
      <c r="B38" s="35" t="s">
        <v>368</v>
      </c>
      <c r="C38" s="36">
        <v>2.0833333333333333E-3</v>
      </c>
      <c r="D38" s="36">
        <v>5.3124999999999999E-2</v>
      </c>
      <c r="E38" s="36">
        <f t="shared" si="0"/>
        <v>5.1041666666666666E-2</v>
      </c>
      <c r="F38" s="64" t="s">
        <v>515</v>
      </c>
      <c r="G38" s="59">
        <v>32</v>
      </c>
    </row>
    <row r="39" spans="1:7">
      <c r="A39" s="57">
        <v>36</v>
      </c>
      <c r="B39" s="33" t="s">
        <v>516</v>
      </c>
      <c r="C39" s="34">
        <v>1.1111111111111112E-2</v>
      </c>
      <c r="D39" s="34">
        <v>5.28587962962963E-2</v>
      </c>
      <c r="E39" s="34">
        <f t="shared" si="0"/>
        <v>4.1747685185185186E-2</v>
      </c>
      <c r="F39" s="60" t="s">
        <v>515</v>
      </c>
      <c r="G39" s="59">
        <v>30</v>
      </c>
    </row>
    <row r="40" spans="1:7">
      <c r="A40" s="57">
        <v>37</v>
      </c>
      <c r="B40" s="35" t="s">
        <v>359</v>
      </c>
      <c r="C40" s="36">
        <v>4.8611111111111112E-3</v>
      </c>
      <c r="D40" s="36">
        <v>4.6956018518518522E-2</v>
      </c>
      <c r="E40" s="36">
        <f t="shared" si="0"/>
        <v>4.2094907407407414E-2</v>
      </c>
      <c r="F40" s="64" t="s">
        <v>517</v>
      </c>
      <c r="G40" s="59">
        <v>28</v>
      </c>
    </row>
    <row r="41" spans="1:7">
      <c r="A41" s="57">
        <v>38</v>
      </c>
      <c r="B41" s="35" t="s">
        <v>369</v>
      </c>
      <c r="C41" s="36">
        <v>1.1805555555555555E-2</v>
      </c>
      <c r="D41" s="36">
        <v>3.7083333333333336E-2</v>
      </c>
      <c r="E41" s="36">
        <f t="shared" si="0"/>
        <v>2.5277777777777781E-2</v>
      </c>
      <c r="F41" s="64" t="s">
        <v>517</v>
      </c>
      <c r="G41" s="59">
        <v>26</v>
      </c>
    </row>
    <row r="42" spans="1:7">
      <c r="A42" s="57">
        <v>39</v>
      </c>
      <c r="B42" s="62" t="s">
        <v>518</v>
      </c>
      <c r="C42" s="36">
        <v>1.3888888888888889E-3</v>
      </c>
      <c r="D42" s="36">
        <v>1.7824074074074076E-2</v>
      </c>
      <c r="E42" s="36">
        <f t="shared" si="0"/>
        <v>1.6435185185185188E-2</v>
      </c>
      <c r="F42" s="64" t="s">
        <v>517</v>
      </c>
      <c r="G42" s="59">
        <v>24</v>
      </c>
    </row>
    <row r="43" spans="1:7">
      <c r="A43" s="57">
        <v>40</v>
      </c>
      <c r="B43" s="33" t="s">
        <v>519</v>
      </c>
      <c r="C43" s="34">
        <v>3.472222222222222E-3</v>
      </c>
      <c r="D43" s="34">
        <v>3.7083333333333336E-2</v>
      </c>
      <c r="E43" s="36">
        <f t="shared" si="0"/>
        <v>3.3611111111111112E-2</v>
      </c>
      <c r="F43" s="64" t="s">
        <v>517</v>
      </c>
      <c r="G43" s="59">
        <v>22</v>
      </c>
    </row>
    <row r="44" spans="1:7">
      <c r="A44" s="57">
        <v>41</v>
      </c>
      <c r="B44" s="62" t="s">
        <v>520</v>
      </c>
      <c r="C44" s="36">
        <v>8.564814814814815E-4</v>
      </c>
      <c r="D44" s="36">
        <v>1.7824074074074076E-2</v>
      </c>
      <c r="E44" s="36">
        <f t="shared" si="0"/>
        <v>1.6967592592592593E-2</v>
      </c>
      <c r="F44" s="64" t="s">
        <v>521</v>
      </c>
      <c r="G44" s="59">
        <v>20</v>
      </c>
    </row>
    <row r="45" spans="1:7">
      <c r="A45" s="57">
        <v>42</v>
      </c>
      <c r="B45" s="33" t="s">
        <v>522</v>
      </c>
      <c r="C45" s="34">
        <v>2.7777777777777779E-3</v>
      </c>
      <c r="D45" s="34">
        <v>4.1319444444444443E-2</v>
      </c>
      <c r="E45" s="36">
        <f t="shared" si="0"/>
        <v>3.8541666666666669E-2</v>
      </c>
      <c r="F45" s="64" t="s">
        <v>356</v>
      </c>
      <c r="G45" s="59">
        <v>18</v>
      </c>
    </row>
    <row r="46" spans="1:7">
      <c r="A46" s="57">
        <v>43</v>
      </c>
      <c r="B46" s="33" t="s">
        <v>523</v>
      </c>
      <c r="C46" s="34">
        <v>2.6388888888888889E-2</v>
      </c>
      <c r="D46" s="34">
        <v>5.8564814814814813E-2</v>
      </c>
      <c r="E46" s="34">
        <f t="shared" si="0"/>
        <v>3.2175925925925927E-2</v>
      </c>
      <c r="F46" s="60" t="s">
        <v>363</v>
      </c>
      <c r="G46" s="59">
        <v>16</v>
      </c>
    </row>
    <row r="47" spans="1:7">
      <c r="A47" s="57">
        <v>44</v>
      </c>
      <c r="B47" s="33" t="s">
        <v>524</v>
      </c>
      <c r="C47" s="34">
        <v>4.1666666666666701E-3</v>
      </c>
      <c r="D47" s="34">
        <v>3.172453703703703E-2</v>
      </c>
      <c r="E47" s="36">
        <f t="shared" si="0"/>
        <v>2.7557870370370361E-2</v>
      </c>
      <c r="F47" s="64" t="s">
        <v>370</v>
      </c>
      <c r="G47" s="59">
        <v>14</v>
      </c>
    </row>
    <row r="48" spans="1:7" ht="15.75" thickBot="1">
      <c r="A48" s="65">
        <v>45</v>
      </c>
      <c r="B48" s="66" t="s">
        <v>525</v>
      </c>
      <c r="C48" s="67">
        <v>5.5555555555555558E-3</v>
      </c>
      <c r="D48" s="67">
        <v>5.28587962962963E-2</v>
      </c>
      <c r="E48" s="68">
        <f t="shared" si="0"/>
        <v>4.7303240740740743E-2</v>
      </c>
      <c r="F48" s="69" t="s">
        <v>526</v>
      </c>
      <c r="G48" s="70">
        <v>12</v>
      </c>
    </row>
  </sheetData>
  <mergeCells count="1">
    <mergeCell ref="B1:E1"/>
  </mergeCells>
  <phoneticPr fontId="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0"/>
  <sheetViews>
    <sheetView topLeftCell="A7" workbookViewId="0">
      <selection activeCell="F9" sqref="F9"/>
    </sheetView>
  </sheetViews>
  <sheetFormatPr defaultRowHeight="15"/>
  <cols>
    <col min="1" max="1" width="6" customWidth="1"/>
    <col min="2" max="2" width="24.85546875" customWidth="1"/>
    <col min="3" max="5" width="10.5703125" customWidth="1"/>
    <col min="6" max="6" width="12.7109375" customWidth="1"/>
  </cols>
  <sheetData>
    <row r="1" spans="1:7">
      <c r="A1" s="27"/>
      <c r="B1" s="143" t="s">
        <v>527</v>
      </c>
      <c r="C1" s="141"/>
      <c r="D1" s="141"/>
      <c r="E1" s="141"/>
      <c r="F1" s="28"/>
      <c r="G1" s="28"/>
    </row>
    <row r="2" spans="1:7" ht="15.75" thickBot="1">
      <c r="A2" s="27"/>
      <c r="B2" s="27"/>
      <c r="C2" s="28"/>
      <c r="D2" s="28"/>
      <c r="E2" s="28"/>
      <c r="F2" s="28"/>
      <c r="G2" s="28"/>
    </row>
    <row r="3" spans="1:7" ht="15.75" thickBot="1">
      <c r="A3" s="71" t="s">
        <v>327</v>
      </c>
      <c r="B3" s="72" t="s">
        <v>328</v>
      </c>
      <c r="C3" s="72" t="s">
        <v>329</v>
      </c>
      <c r="D3" s="72" t="s">
        <v>330</v>
      </c>
      <c r="E3" s="72" t="s">
        <v>205</v>
      </c>
      <c r="F3" s="72" t="s">
        <v>331</v>
      </c>
      <c r="G3" s="73" t="s">
        <v>208</v>
      </c>
    </row>
    <row r="4" spans="1:7">
      <c r="A4" s="74">
        <v>1</v>
      </c>
      <c r="B4" s="75" t="s">
        <v>505</v>
      </c>
      <c r="C4" s="76">
        <v>3.472222222222222E-3</v>
      </c>
      <c r="D4" s="76">
        <v>2.1631944444444443E-2</v>
      </c>
      <c r="E4" s="76">
        <f t="shared" ref="E4:E30" si="0">D4-C4</f>
        <v>1.8159722222222223E-2</v>
      </c>
      <c r="F4" s="75"/>
      <c r="G4" s="77">
        <v>100</v>
      </c>
    </row>
    <row r="5" spans="1:7">
      <c r="A5" s="57">
        <v>2</v>
      </c>
      <c r="B5" s="33" t="s">
        <v>502</v>
      </c>
      <c r="C5" s="34">
        <v>2.9166666666666664E-2</v>
      </c>
      <c r="D5" s="34">
        <v>4.8067129629629633E-2</v>
      </c>
      <c r="E5" s="34">
        <f t="shared" si="0"/>
        <v>1.890046296296297E-2</v>
      </c>
      <c r="F5" s="32"/>
      <c r="G5" s="78">
        <v>96</v>
      </c>
    </row>
    <row r="6" spans="1:7">
      <c r="A6" s="57">
        <v>3</v>
      </c>
      <c r="B6" s="33" t="s">
        <v>528</v>
      </c>
      <c r="C6" s="34">
        <v>2.1180555555555553E-2</v>
      </c>
      <c r="D6" s="34">
        <v>4.3773148148148144E-2</v>
      </c>
      <c r="E6" s="34">
        <f t="shared" si="0"/>
        <v>2.2592592592592591E-2</v>
      </c>
      <c r="F6" s="33"/>
      <c r="G6" s="78">
        <v>92</v>
      </c>
    </row>
    <row r="7" spans="1:7">
      <c r="A7" s="57">
        <v>4</v>
      </c>
      <c r="B7" s="33" t="s">
        <v>506</v>
      </c>
      <c r="C7" s="34">
        <v>4.3749999999999997E-2</v>
      </c>
      <c r="D7" s="34">
        <v>6.7013888888888887E-2</v>
      </c>
      <c r="E7" s="34">
        <f t="shared" si="0"/>
        <v>2.326388888888889E-2</v>
      </c>
      <c r="F7" s="32"/>
      <c r="G7" s="77">
        <v>88</v>
      </c>
    </row>
    <row r="8" spans="1:7">
      <c r="A8" s="57">
        <v>5</v>
      </c>
      <c r="B8" s="33" t="s">
        <v>513</v>
      </c>
      <c r="C8" s="34">
        <v>4.1666666666666666E-3</v>
      </c>
      <c r="D8" s="34">
        <v>2.9270833333333333E-2</v>
      </c>
      <c r="E8" s="36">
        <f t="shared" si="0"/>
        <v>2.5104166666666667E-2</v>
      </c>
      <c r="F8" s="33"/>
      <c r="G8" s="78">
        <v>84</v>
      </c>
    </row>
    <row r="9" spans="1:7">
      <c r="A9" s="57">
        <v>6</v>
      </c>
      <c r="B9" s="35" t="s">
        <v>347</v>
      </c>
      <c r="C9" s="36">
        <v>6.9444444444444447E-4</v>
      </c>
      <c r="D9" s="36">
        <v>2.9340277777777781E-2</v>
      </c>
      <c r="E9" s="36">
        <f t="shared" si="0"/>
        <v>2.8645833333333336E-2</v>
      </c>
      <c r="F9" s="32"/>
      <c r="G9" s="78">
        <v>80</v>
      </c>
    </row>
    <row r="10" spans="1:7">
      <c r="A10" s="57">
        <v>7</v>
      </c>
      <c r="B10" s="35" t="s">
        <v>333</v>
      </c>
      <c r="C10" s="36">
        <v>2.4305555555555556E-3</v>
      </c>
      <c r="D10" s="36">
        <v>3.4375000000000003E-2</v>
      </c>
      <c r="E10" s="36">
        <f t="shared" si="0"/>
        <v>3.1944444444444449E-2</v>
      </c>
      <c r="F10" s="37"/>
      <c r="G10" s="77">
        <v>76</v>
      </c>
    </row>
    <row r="11" spans="1:7">
      <c r="A11" s="57">
        <v>8</v>
      </c>
      <c r="B11" s="33" t="s">
        <v>510</v>
      </c>
      <c r="C11" s="34">
        <v>1.3888888888888889E-3</v>
      </c>
      <c r="D11" s="34">
        <v>3.8043981481481477E-2</v>
      </c>
      <c r="E11" s="36">
        <f t="shared" si="0"/>
        <v>3.6655092592592586E-2</v>
      </c>
      <c r="F11" s="32"/>
      <c r="G11" s="78">
        <v>72</v>
      </c>
    </row>
    <row r="12" spans="1:7">
      <c r="A12" s="57">
        <v>9</v>
      </c>
      <c r="B12" s="35" t="s">
        <v>369</v>
      </c>
      <c r="C12" s="36">
        <v>2.7777777777777776E-2</v>
      </c>
      <c r="D12" s="36">
        <v>6.5277777777777782E-2</v>
      </c>
      <c r="E12" s="36">
        <f t="shared" si="0"/>
        <v>3.7500000000000006E-2</v>
      </c>
      <c r="F12" s="37"/>
      <c r="G12" s="78">
        <v>68</v>
      </c>
    </row>
    <row r="13" spans="1:7">
      <c r="A13" s="57">
        <v>10</v>
      </c>
      <c r="B13" s="79" t="s">
        <v>529</v>
      </c>
      <c r="C13" s="80">
        <v>4.8611111111111112E-3</v>
      </c>
      <c r="D13" s="80">
        <v>4.2789351851851849E-2</v>
      </c>
      <c r="E13" s="81">
        <f t="shared" si="0"/>
        <v>3.7928240740740735E-2</v>
      </c>
      <c r="F13" s="82"/>
      <c r="G13" s="77">
        <v>64</v>
      </c>
    </row>
    <row r="14" spans="1:7">
      <c r="A14" s="57">
        <v>11</v>
      </c>
      <c r="B14" s="33" t="s">
        <v>525</v>
      </c>
      <c r="C14" s="34">
        <v>3.0555555555555555E-2</v>
      </c>
      <c r="D14" s="34">
        <v>6.8888888888888888E-2</v>
      </c>
      <c r="E14" s="36">
        <f t="shared" si="0"/>
        <v>3.833333333333333E-2</v>
      </c>
      <c r="F14" s="83"/>
      <c r="G14" s="78">
        <v>60</v>
      </c>
    </row>
    <row r="15" spans="1:7">
      <c r="A15" s="57">
        <v>12</v>
      </c>
      <c r="B15" s="33" t="s">
        <v>365</v>
      </c>
      <c r="C15" s="34">
        <v>2.9861111111111113E-2</v>
      </c>
      <c r="D15" s="34">
        <v>6.8368055555555557E-2</v>
      </c>
      <c r="E15" s="34">
        <f t="shared" si="0"/>
        <v>3.8506944444444441E-2</v>
      </c>
      <c r="F15" s="83"/>
      <c r="G15" s="78">
        <v>56</v>
      </c>
    </row>
    <row r="16" spans="1:7">
      <c r="A16" s="57">
        <v>13</v>
      </c>
      <c r="B16" s="84" t="s">
        <v>349</v>
      </c>
      <c r="C16" s="85">
        <v>3.888888888888889E-2</v>
      </c>
      <c r="D16" s="85">
        <v>8.1030092592592584E-2</v>
      </c>
      <c r="E16" s="85">
        <f t="shared" si="0"/>
        <v>4.2141203703703695E-2</v>
      </c>
      <c r="F16" s="86"/>
      <c r="G16" s="77">
        <v>52</v>
      </c>
    </row>
    <row r="17" spans="1:7">
      <c r="A17" s="57">
        <v>14</v>
      </c>
      <c r="B17" s="33" t="s">
        <v>530</v>
      </c>
      <c r="C17" s="34">
        <v>3.888888888888889E-2</v>
      </c>
      <c r="D17" s="34">
        <v>8.1030092592592584E-2</v>
      </c>
      <c r="E17" s="34">
        <f t="shared" si="0"/>
        <v>4.2141203703703695E-2</v>
      </c>
      <c r="F17" s="83"/>
      <c r="G17" s="78">
        <v>48</v>
      </c>
    </row>
    <row r="18" spans="1:7">
      <c r="A18" s="57">
        <v>15</v>
      </c>
      <c r="B18" s="33" t="s">
        <v>366</v>
      </c>
      <c r="C18" s="34">
        <v>2.2222222222222223E-2</v>
      </c>
      <c r="D18" s="34">
        <v>6.8368055555555557E-2</v>
      </c>
      <c r="E18" s="34">
        <f t="shared" si="0"/>
        <v>4.614583333333333E-2</v>
      </c>
      <c r="F18" s="32"/>
      <c r="G18" s="78">
        <v>44</v>
      </c>
    </row>
    <row r="19" spans="1:7">
      <c r="A19" s="57">
        <v>16</v>
      </c>
      <c r="B19" s="35" t="s">
        <v>364</v>
      </c>
      <c r="C19" s="63">
        <v>1.7361111111111112E-2</v>
      </c>
      <c r="D19" s="36">
        <v>6.4456018518518524E-2</v>
      </c>
      <c r="E19" s="36">
        <f t="shared" si="0"/>
        <v>4.7094907407407412E-2</v>
      </c>
      <c r="F19" s="33"/>
      <c r="G19" s="77">
        <v>40</v>
      </c>
    </row>
    <row r="20" spans="1:7">
      <c r="A20" s="57">
        <v>17</v>
      </c>
      <c r="B20" s="35" t="s">
        <v>372</v>
      </c>
      <c r="C20" s="36">
        <v>1.4583333333333332E-2</v>
      </c>
      <c r="D20" s="36">
        <v>6.8888888888888888E-2</v>
      </c>
      <c r="E20" s="36">
        <f t="shared" si="0"/>
        <v>5.4305555555555558E-2</v>
      </c>
      <c r="F20" s="32"/>
      <c r="G20" s="78">
        <v>36</v>
      </c>
    </row>
    <row r="21" spans="1:7">
      <c r="A21" s="57">
        <v>18</v>
      </c>
      <c r="B21" s="35" t="s">
        <v>351</v>
      </c>
      <c r="C21" s="36">
        <v>1.3657407407407408E-2</v>
      </c>
      <c r="D21" s="36">
        <v>6.8368055555555557E-2</v>
      </c>
      <c r="E21" s="36">
        <f t="shared" si="0"/>
        <v>5.4710648148148147E-2</v>
      </c>
      <c r="F21" s="32"/>
      <c r="G21" s="78">
        <v>32</v>
      </c>
    </row>
    <row r="22" spans="1:7">
      <c r="A22" s="57">
        <v>27</v>
      </c>
      <c r="B22" s="35" t="s">
        <v>352</v>
      </c>
      <c r="C22" s="36">
        <v>0</v>
      </c>
      <c r="D22" s="36">
        <v>8.2638888888888887E-2</v>
      </c>
      <c r="E22" s="36">
        <f t="shared" si="0"/>
        <v>8.2638888888888887E-2</v>
      </c>
      <c r="F22" s="32"/>
      <c r="G22" s="77">
        <v>28</v>
      </c>
    </row>
    <row r="23" spans="1:7">
      <c r="A23" s="57">
        <v>19</v>
      </c>
      <c r="B23" s="35" t="s">
        <v>531</v>
      </c>
      <c r="C23" s="36">
        <v>1.9444444444444445E-2</v>
      </c>
      <c r="D23" s="36">
        <v>6.3506944444444449E-2</v>
      </c>
      <c r="E23" s="36">
        <f t="shared" si="0"/>
        <v>4.4062500000000004E-2</v>
      </c>
      <c r="F23" s="32" t="s">
        <v>521</v>
      </c>
      <c r="G23" s="77">
        <v>24</v>
      </c>
    </row>
    <row r="24" spans="1:7">
      <c r="A24" s="57">
        <v>20</v>
      </c>
      <c r="B24" s="33" t="s">
        <v>508</v>
      </c>
      <c r="C24" s="34">
        <v>3.3333333333333333E-2</v>
      </c>
      <c r="D24" s="34">
        <v>7.7511574074074066E-2</v>
      </c>
      <c r="E24" s="34">
        <f t="shared" si="0"/>
        <v>4.4178240740740733E-2</v>
      </c>
      <c r="F24" s="32" t="s">
        <v>363</v>
      </c>
      <c r="G24" s="78">
        <v>20</v>
      </c>
    </row>
    <row r="25" spans="1:7">
      <c r="A25" s="57">
        <v>21</v>
      </c>
      <c r="B25" s="33" t="s">
        <v>512</v>
      </c>
      <c r="C25" s="34">
        <v>3.6111111111111115E-2</v>
      </c>
      <c r="D25" s="34">
        <v>7.7511574074074066E-2</v>
      </c>
      <c r="E25" s="34">
        <f t="shared" si="0"/>
        <v>4.1400462962962951E-2</v>
      </c>
      <c r="F25" s="32" t="s">
        <v>363</v>
      </c>
      <c r="G25" s="78">
        <v>16</v>
      </c>
    </row>
    <row r="26" spans="1:7">
      <c r="A26" s="57">
        <v>22</v>
      </c>
      <c r="B26" s="33" t="s">
        <v>532</v>
      </c>
      <c r="C26" s="34">
        <v>1.1111111111111112E-2</v>
      </c>
      <c r="D26" s="34">
        <v>7.1412037037037038E-2</v>
      </c>
      <c r="E26" s="36">
        <f t="shared" si="0"/>
        <v>6.0300925925925924E-2</v>
      </c>
      <c r="F26" s="32" t="s">
        <v>363</v>
      </c>
      <c r="G26" s="77">
        <v>12</v>
      </c>
    </row>
    <row r="27" spans="1:7">
      <c r="A27" s="57">
        <v>23</v>
      </c>
      <c r="B27" s="33" t="s">
        <v>533</v>
      </c>
      <c r="C27" s="34">
        <v>3.6111111111111115E-2</v>
      </c>
      <c r="D27" s="34">
        <v>7.7511574074074066E-2</v>
      </c>
      <c r="E27" s="34">
        <f t="shared" si="0"/>
        <v>4.1400462962962951E-2</v>
      </c>
      <c r="F27" s="32" t="s">
        <v>363</v>
      </c>
      <c r="G27" s="78">
        <v>8</v>
      </c>
    </row>
    <row r="28" spans="1:7">
      <c r="A28" s="57">
        <v>24</v>
      </c>
      <c r="B28" s="35" t="s">
        <v>534</v>
      </c>
      <c r="C28" s="36">
        <v>0</v>
      </c>
      <c r="D28" s="36">
        <v>0</v>
      </c>
      <c r="E28" s="36">
        <f t="shared" si="0"/>
        <v>0</v>
      </c>
      <c r="F28" s="32" t="s">
        <v>363</v>
      </c>
      <c r="G28" s="78">
        <v>5</v>
      </c>
    </row>
    <row r="29" spans="1:7">
      <c r="A29" s="57">
        <v>25</v>
      </c>
      <c r="B29" s="35" t="s">
        <v>535</v>
      </c>
      <c r="C29" s="36">
        <v>0</v>
      </c>
      <c r="D29" s="36">
        <v>0</v>
      </c>
      <c r="E29" s="36">
        <f t="shared" si="0"/>
        <v>0</v>
      </c>
      <c r="F29" s="32" t="s">
        <v>363</v>
      </c>
      <c r="G29" s="78">
        <v>5</v>
      </c>
    </row>
    <row r="30" spans="1:7" ht="15.75" thickBot="1">
      <c r="A30" s="65">
        <v>26</v>
      </c>
      <c r="B30" s="87" t="s">
        <v>117</v>
      </c>
      <c r="C30" s="68">
        <v>2.5347222222222219E-2</v>
      </c>
      <c r="D30" s="68">
        <v>4.4120370370370372E-2</v>
      </c>
      <c r="E30" s="68">
        <f t="shared" si="0"/>
        <v>1.8773148148148153E-2</v>
      </c>
      <c r="F30" s="88" t="s">
        <v>370</v>
      </c>
      <c r="G30" s="89">
        <v>5</v>
      </c>
    </row>
  </sheetData>
  <mergeCells count="1">
    <mergeCell ref="B1:E1"/>
  </mergeCells>
  <phoneticPr fontId="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2"/>
  <sheetViews>
    <sheetView topLeftCell="A29" workbookViewId="0">
      <selection activeCell="J43" sqref="J43"/>
    </sheetView>
  </sheetViews>
  <sheetFormatPr defaultRowHeight="15"/>
  <cols>
    <col min="1" max="1" width="6" customWidth="1"/>
    <col min="2" max="2" width="24.85546875" customWidth="1"/>
    <col min="3" max="5" width="10.5703125" customWidth="1"/>
    <col min="6" max="6" width="12.7109375" customWidth="1"/>
  </cols>
  <sheetData>
    <row r="1" spans="1:7">
      <c r="A1" s="27"/>
      <c r="B1" s="143" t="s">
        <v>536</v>
      </c>
      <c r="C1" s="141"/>
      <c r="D1" s="141"/>
      <c r="E1" s="141"/>
      <c r="F1" s="28"/>
      <c r="G1" s="28"/>
    </row>
    <row r="2" spans="1:7" ht="15.75" thickBot="1">
      <c r="A2" s="27"/>
      <c r="B2" s="27"/>
      <c r="C2" s="28"/>
      <c r="D2" s="28"/>
      <c r="E2" s="28"/>
      <c r="F2" s="28"/>
      <c r="G2" s="28"/>
    </row>
    <row r="3" spans="1:7" ht="15.75" thickBot="1">
      <c r="A3" s="71" t="s">
        <v>327</v>
      </c>
      <c r="B3" s="72" t="s">
        <v>328</v>
      </c>
      <c r="C3" s="72" t="s">
        <v>329</v>
      </c>
      <c r="D3" s="72" t="s">
        <v>330</v>
      </c>
      <c r="E3" s="72" t="s">
        <v>205</v>
      </c>
      <c r="F3" s="72" t="s">
        <v>331</v>
      </c>
      <c r="G3" s="73" t="s">
        <v>208</v>
      </c>
    </row>
    <row r="4" spans="1:7">
      <c r="A4" s="74">
        <v>1</v>
      </c>
      <c r="B4" s="75" t="s">
        <v>502</v>
      </c>
      <c r="C4" s="85">
        <v>2.3611111111111201E-2</v>
      </c>
      <c r="D4" s="76">
        <v>3.7569444444444447E-2</v>
      </c>
      <c r="E4" s="76">
        <f t="shared" ref="E4:E10" si="0">D4-C4</f>
        <v>1.3958333333333246E-2</v>
      </c>
      <c r="F4" s="90"/>
      <c r="G4" s="77">
        <v>100</v>
      </c>
    </row>
    <row r="5" spans="1:7">
      <c r="A5" s="57">
        <v>2</v>
      </c>
      <c r="B5" s="33" t="s">
        <v>537</v>
      </c>
      <c r="C5" s="34">
        <v>1.8055555555555401E-2</v>
      </c>
      <c r="D5" s="34">
        <v>3.2395833333333332E-2</v>
      </c>
      <c r="E5" s="34">
        <f t="shared" si="0"/>
        <v>1.4340277777777931E-2</v>
      </c>
      <c r="F5" s="32"/>
      <c r="G5" s="78">
        <v>98</v>
      </c>
    </row>
    <row r="6" spans="1:7">
      <c r="A6" s="57">
        <v>3</v>
      </c>
      <c r="B6" s="33" t="s">
        <v>505</v>
      </c>
      <c r="C6" s="34">
        <v>1.3194444444444444E-2</v>
      </c>
      <c r="D6" s="34">
        <v>2.7766203703703706E-2</v>
      </c>
      <c r="E6" s="34">
        <f t="shared" si="0"/>
        <v>1.4571759259259262E-2</v>
      </c>
      <c r="F6" s="32"/>
      <c r="G6" s="78">
        <v>96</v>
      </c>
    </row>
    <row r="7" spans="1:7">
      <c r="A7" s="74">
        <v>4</v>
      </c>
      <c r="B7" s="35" t="s">
        <v>336</v>
      </c>
      <c r="C7" s="34">
        <v>1.9444444444444198E-2</v>
      </c>
      <c r="D7" s="36">
        <v>3.4224537037037032E-2</v>
      </c>
      <c r="E7" s="36">
        <f t="shared" si="0"/>
        <v>1.4780092592592834E-2</v>
      </c>
      <c r="F7" s="32"/>
      <c r="G7" s="77">
        <v>94</v>
      </c>
    </row>
    <row r="8" spans="1:7">
      <c r="A8" s="57">
        <v>5</v>
      </c>
      <c r="B8" s="62" t="s">
        <v>340</v>
      </c>
      <c r="C8" s="36">
        <v>1.1805555555555555E-2</v>
      </c>
      <c r="D8" s="36">
        <v>2.7719907407407405E-2</v>
      </c>
      <c r="E8" s="36">
        <f t="shared" si="0"/>
        <v>1.591435185185185E-2</v>
      </c>
      <c r="F8" s="32"/>
      <c r="G8" s="78">
        <v>92</v>
      </c>
    </row>
    <row r="9" spans="1:7">
      <c r="A9" s="57">
        <v>6</v>
      </c>
      <c r="B9" s="35" t="s">
        <v>347</v>
      </c>
      <c r="C9" s="36">
        <v>4.1666666666666666E-3</v>
      </c>
      <c r="D9" s="36">
        <v>2.0405092592592593E-2</v>
      </c>
      <c r="E9" s="36">
        <f t="shared" si="0"/>
        <v>1.6238425925925927E-2</v>
      </c>
      <c r="F9" s="32"/>
      <c r="G9" s="78">
        <v>90</v>
      </c>
    </row>
    <row r="10" spans="1:7">
      <c r="A10" s="74">
        <v>7</v>
      </c>
      <c r="B10" s="33" t="s">
        <v>350</v>
      </c>
      <c r="C10" s="34">
        <v>1.59722222222222E-2</v>
      </c>
      <c r="D10" s="34">
        <v>3.2395833333333332E-2</v>
      </c>
      <c r="E10" s="34">
        <f t="shared" si="0"/>
        <v>1.6423611111111132E-2</v>
      </c>
      <c r="F10" s="32"/>
      <c r="G10" s="77">
        <v>88</v>
      </c>
    </row>
    <row r="11" spans="1:7">
      <c r="A11" s="57">
        <v>8</v>
      </c>
      <c r="B11" s="33" t="s">
        <v>538</v>
      </c>
      <c r="C11" s="36">
        <v>1.38888888888889E-2</v>
      </c>
      <c r="D11" s="34">
        <v>3.1226851851851853E-2</v>
      </c>
      <c r="E11" s="34">
        <f t="shared" ref="E11:E41" si="1">D11-C11</f>
        <v>1.7337962962962951E-2</v>
      </c>
      <c r="F11" s="32"/>
      <c r="G11" s="78">
        <v>86</v>
      </c>
    </row>
    <row r="12" spans="1:7">
      <c r="A12" s="57">
        <v>9</v>
      </c>
      <c r="B12" s="35" t="s">
        <v>339</v>
      </c>
      <c r="C12" s="36">
        <v>2.7777777777777776E-2</v>
      </c>
      <c r="D12" s="36">
        <v>4.6064814814814815E-2</v>
      </c>
      <c r="E12" s="36">
        <f t="shared" si="1"/>
        <v>1.8287037037037039E-2</v>
      </c>
      <c r="F12" s="32"/>
      <c r="G12" s="78">
        <v>84</v>
      </c>
    </row>
    <row r="13" spans="1:7">
      <c r="A13" s="74">
        <v>10</v>
      </c>
      <c r="B13" s="79" t="s">
        <v>507</v>
      </c>
      <c r="C13" s="80">
        <v>1.5277777777777777E-2</v>
      </c>
      <c r="D13" s="80">
        <v>3.3912037037037039E-2</v>
      </c>
      <c r="E13" s="80">
        <f t="shared" si="1"/>
        <v>1.863425925925926E-2</v>
      </c>
      <c r="F13" s="82"/>
      <c r="G13" s="77">
        <v>82</v>
      </c>
    </row>
    <row r="14" spans="1:7">
      <c r="A14" s="57">
        <v>11</v>
      </c>
      <c r="B14" s="33" t="s">
        <v>343</v>
      </c>
      <c r="C14" s="34">
        <v>6.9444444444444447E-4</v>
      </c>
      <c r="D14" s="34">
        <v>2.0324074074074074E-2</v>
      </c>
      <c r="E14" s="34">
        <f t="shared" si="1"/>
        <v>1.9629629629629629E-2</v>
      </c>
      <c r="F14" s="32"/>
      <c r="G14" s="78">
        <v>80</v>
      </c>
    </row>
    <row r="15" spans="1:7">
      <c r="A15" s="57">
        <v>12</v>
      </c>
      <c r="B15" s="33" t="s">
        <v>332</v>
      </c>
      <c r="C15" s="34">
        <v>6.2500000000000003E-3</v>
      </c>
      <c r="D15" s="34">
        <v>2.642361111111111E-2</v>
      </c>
      <c r="E15" s="34">
        <f t="shared" si="1"/>
        <v>2.0173611111111107E-2</v>
      </c>
      <c r="F15" s="32"/>
      <c r="G15" s="78">
        <v>78</v>
      </c>
    </row>
    <row r="16" spans="1:7">
      <c r="A16" s="74">
        <v>13</v>
      </c>
      <c r="B16" s="33" t="s">
        <v>506</v>
      </c>
      <c r="C16" s="34">
        <v>0</v>
      </c>
      <c r="D16" s="34">
        <v>2.0370370370370369E-2</v>
      </c>
      <c r="E16" s="34">
        <f t="shared" si="1"/>
        <v>2.0370370370370369E-2</v>
      </c>
      <c r="F16" s="32"/>
      <c r="G16" s="77">
        <v>76</v>
      </c>
    </row>
    <row r="17" spans="1:7">
      <c r="A17" s="57">
        <v>14</v>
      </c>
      <c r="B17" s="33" t="s">
        <v>337</v>
      </c>
      <c r="C17" s="34">
        <v>1.0416666666666666E-2</v>
      </c>
      <c r="D17" s="34">
        <v>3.0902777777777779E-2</v>
      </c>
      <c r="E17" s="34">
        <f t="shared" si="1"/>
        <v>2.0486111111111115E-2</v>
      </c>
      <c r="F17" s="32"/>
      <c r="G17" s="78">
        <v>74</v>
      </c>
    </row>
    <row r="18" spans="1:7">
      <c r="A18" s="57">
        <v>15</v>
      </c>
      <c r="B18" s="35" t="s">
        <v>539</v>
      </c>
      <c r="C18" s="36">
        <v>1.7361111111111001E-2</v>
      </c>
      <c r="D18" s="36">
        <v>3.8148148148148146E-2</v>
      </c>
      <c r="E18" s="36">
        <f t="shared" si="1"/>
        <v>2.0787037037037145E-2</v>
      </c>
      <c r="F18" s="83"/>
      <c r="G18" s="78">
        <v>72</v>
      </c>
    </row>
    <row r="19" spans="1:7">
      <c r="A19" s="74">
        <v>16</v>
      </c>
      <c r="B19" s="33" t="s">
        <v>540</v>
      </c>
      <c r="C19" s="34">
        <v>1.8749999999999802E-2</v>
      </c>
      <c r="D19" s="34">
        <v>0.04</v>
      </c>
      <c r="E19" s="34">
        <f t="shared" si="1"/>
        <v>2.1250000000000199E-2</v>
      </c>
      <c r="F19" s="32"/>
      <c r="G19" s="77">
        <v>70</v>
      </c>
    </row>
    <row r="20" spans="1:7">
      <c r="A20" s="57">
        <v>17</v>
      </c>
      <c r="B20" s="33" t="s">
        <v>338</v>
      </c>
      <c r="C20" s="34">
        <v>8.3333333333333332E-3</v>
      </c>
      <c r="D20" s="34">
        <v>3.2060185185185185E-2</v>
      </c>
      <c r="E20" s="34">
        <f t="shared" si="1"/>
        <v>2.3726851851851853E-2</v>
      </c>
      <c r="F20" s="32"/>
      <c r="G20" s="78">
        <v>68</v>
      </c>
    </row>
    <row r="21" spans="1:7">
      <c r="A21" s="57">
        <v>18</v>
      </c>
      <c r="B21" s="35" t="s">
        <v>362</v>
      </c>
      <c r="C21" s="36">
        <v>1.2500000000000001E-2</v>
      </c>
      <c r="D21" s="36">
        <v>3.7048611111111109E-2</v>
      </c>
      <c r="E21" s="36">
        <f t="shared" si="1"/>
        <v>2.4548611111111108E-2</v>
      </c>
      <c r="F21" s="32"/>
      <c r="G21" s="78">
        <v>66</v>
      </c>
    </row>
    <row r="22" spans="1:7">
      <c r="A22" s="74">
        <v>19</v>
      </c>
      <c r="B22" s="33" t="s">
        <v>532</v>
      </c>
      <c r="C22" s="34">
        <v>1.1805555555555555E-2</v>
      </c>
      <c r="D22" s="34">
        <v>3.6805555555555557E-2</v>
      </c>
      <c r="E22" s="36">
        <f t="shared" si="1"/>
        <v>2.5000000000000001E-2</v>
      </c>
      <c r="F22" s="32"/>
      <c r="G22" s="77">
        <v>64</v>
      </c>
    </row>
    <row r="23" spans="1:7">
      <c r="A23" s="57">
        <v>20</v>
      </c>
      <c r="B23" s="35" t="s">
        <v>344</v>
      </c>
      <c r="C23" s="36">
        <v>2.0833333333333332E-2</v>
      </c>
      <c r="D23" s="36">
        <v>4.6168981481481484E-2</v>
      </c>
      <c r="E23" s="36">
        <f t="shared" si="1"/>
        <v>2.5335648148148152E-2</v>
      </c>
      <c r="F23" s="37"/>
      <c r="G23" s="78">
        <v>62</v>
      </c>
    </row>
    <row r="24" spans="1:7">
      <c r="A24" s="57">
        <v>21</v>
      </c>
      <c r="B24" s="33" t="s">
        <v>512</v>
      </c>
      <c r="C24" s="34">
        <v>1.1111111111111112E-2</v>
      </c>
      <c r="D24" s="34">
        <v>3.7048611111111109E-2</v>
      </c>
      <c r="E24" s="34">
        <f t="shared" si="1"/>
        <v>2.5937499999999995E-2</v>
      </c>
      <c r="F24" s="33"/>
      <c r="G24" s="78">
        <v>60</v>
      </c>
    </row>
    <row r="25" spans="1:7">
      <c r="A25" s="74">
        <v>22</v>
      </c>
      <c r="B25" s="33" t="s">
        <v>541</v>
      </c>
      <c r="C25" s="34">
        <v>1.4583333333333399E-2</v>
      </c>
      <c r="D25" s="34">
        <v>4.0937500000000002E-2</v>
      </c>
      <c r="E25" s="34">
        <f t="shared" si="1"/>
        <v>2.6354166666666602E-2</v>
      </c>
      <c r="F25" s="32"/>
      <c r="G25" s="77">
        <v>58</v>
      </c>
    </row>
    <row r="26" spans="1:7">
      <c r="A26" s="57">
        <v>23</v>
      </c>
      <c r="B26" s="33" t="s">
        <v>509</v>
      </c>
      <c r="C26" s="36">
        <v>2.29166666666667E-2</v>
      </c>
      <c r="D26" s="36">
        <v>5.061342592592593E-2</v>
      </c>
      <c r="E26" s="36">
        <f t="shared" si="1"/>
        <v>2.769675925925923E-2</v>
      </c>
      <c r="F26" s="32"/>
      <c r="G26" s="78">
        <v>56</v>
      </c>
    </row>
    <row r="27" spans="1:7">
      <c r="A27" s="57">
        <v>24</v>
      </c>
      <c r="B27" s="33" t="s">
        <v>542</v>
      </c>
      <c r="C27" s="34">
        <v>1.4583333333333399E-2</v>
      </c>
      <c r="D27" s="34">
        <v>4.2430555555555555E-2</v>
      </c>
      <c r="E27" s="34">
        <f t="shared" si="1"/>
        <v>2.7847222222222155E-2</v>
      </c>
      <c r="F27" s="32"/>
      <c r="G27" s="78">
        <v>54</v>
      </c>
    </row>
    <row r="28" spans="1:7">
      <c r="A28" s="74">
        <v>25</v>
      </c>
      <c r="B28" s="33" t="s">
        <v>525</v>
      </c>
      <c r="C28" s="34">
        <v>9.0277777777777787E-3</v>
      </c>
      <c r="D28" s="34">
        <v>3.6874999999999998E-2</v>
      </c>
      <c r="E28" s="36">
        <f t="shared" si="1"/>
        <v>2.7847222222222218E-2</v>
      </c>
      <c r="F28" s="32"/>
      <c r="G28" s="77">
        <v>52</v>
      </c>
    </row>
    <row r="29" spans="1:7">
      <c r="A29" s="57">
        <v>26</v>
      </c>
      <c r="B29" s="84" t="s">
        <v>349</v>
      </c>
      <c r="C29" s="36">
        <v>2.2222222222222223E-2</v>
      </c>
      <c r="D29" s="85">
        <v>5.0486111111111114E-2</v>
      </c>
      <c r="E29" s="85">
        <f t="shared" si="1"/>
        <v>2.826388888888889E-2</v>
      </c>
      <c r="F29" s="90"/>
      <c r="G29" s="78">
        <v>50</v>
      </c>
    </row>
    <row r="30" spans="1:7">
      <c r="A30" s="57">
        <v>27</v>
      </c>
      <c r="B30" s="33" t="s">
        <v>523</v>
      </c>
      <c r="C30" s="34">
        <v>2.7777777777777779E-3</v>
      </c>
      <c r="D30" s="34">
        <v>3.2164351851851854E-2</v>
      </c>
      <c r="E30" s="34">
        <f t="shared" si="1"/>
        <v>2.9386574074074075E-2</v>
      </c>
      <c r="F30" s="32"/>
      <c r="G30" s="78">
        <v>48</v>
      </c>
    </row>
    <row r="31" spans="1:7">
      <c r="A31" s="74">
        <v>28</v>
      </c>
      <c r="B31" s="35" t="s">
        <v>333</v>
      </c>
      <c r="C31" s="36">
        <v>0</v>
      </c>
      <c r="D31" s="36">
        <v>2.991898148148148E-2</v>
      </c>
      <c r="E31" s="36">
        <f t="shared" si="1"/>
        <v>2.991898148148148E-2</v>
      </c>
      <c r="F31" s="37"/>
      <c r="G31" s="77">
        <v>46</v>
      </c>
    </row>
    <row r="32" spans="1:7">
      <c r="A32" s="57">
        <v>29</v>
      </c>
      <c r="B32" s="35" t="s">
        <v>364</v>
      </c>
      <c r="C32" s="63">
        <v>6.9444444444444441E-3</v>
      </c>
      <c r="D32" s="36">
        <v>3.6932870370370366E-2</v>
      </c>
      <c r="E32" s="36">
        <f t="shared" si="1"/>
        <v>2.9988425925925922E-2</v>
      </c>
      <c r="F32" s="32"/>
      <c r="G32" s="78">
        <v>44</v>
      </c>
    </row>
    <row r="33" spans="1:7">
      <c r="A33" s="57">
        <v>30</v>
      </c>
      <c r="B33" s="33" t="s">
        <v>365</v>
      </c>
      <c r="C33" s="34">
        <v>2.0833333333333333E-3</v>
      </c>
      <c r="D33" s="34">
        <v>3.2164351851851854E-2</v>
      </c>
      <c r="E33" s="34">
        <f t="shared" si="1"/>
        <v>3.0081018518518521E-2</v>
      </c>
      <c r="F33" s="33"/>
      <c r="G33" s="78">
        <v>42</v>
      </c>
    </row>
    <row r="34" spans="1:7">
      <c r="A34" s="74">
        <v>31</v>
      </c>
      <c r="B34" s="33" t="s">
        <v>530</v>
      </c>
      <c r="C34" s="34">
        <v>1.3888888888888889E-3</v>
      </c>
      <c r="D34" s="34">
        <v>3.2060185185185185E-2</v>
      </c>
      <c r="E34" s="34">
        <f t="shared" si="1"/>
        <v>3.0671296296296297E-2</v>
      </c>
      <c r="F34" s="33"/>
      <c r="G34" s="77">
        <v>40</v>
      </c>
    </row>
    <row r="35" spans="1:7">
      <c r="A35" s="57">
        <v>32</v>
      </c>
      <c r="B35" s="35" t="s">
        <v>369</v>
      </c>
      <c r="C35" s="36">
        <v>1.3888888888888889E-3</v>
      </c>
      <c r="D35" s="36">
        <v>3.2349537037037038E-2</v>
      </c>
      <c r="E35" s="36">
        <f t="shared" si="1"/>
        <v>3.096064814814815E-2</v>
      </c>
      <c r="F35" s="37"/>
      <c r="G35" s="78">
        <v>38</v>
      </c>
    </row>
    <row r="36" spans="1:7">
      <c r="A36" s="57">
        <v>33</v>
      </c>
      <c r="B36" s="33" t="s">
        <v>345</v>
      </c>
      <c r="C36" s="34">
        <v>1.6666666666666601E-2</v>
      </c>
      <c r="D36" s="34">
        <v>4.8263888888888884E-2</v>
      </c>
      <c r="E36" s="34">
        <f t="shared" si="1"/>
        <v>3.1597222222222283E-2</v>
      </c>
      <c r="F36" s="37"/>
      <c r="G36" s="78">
        <v>36</v>
      </c>
    </row>
    <row r="37" spans="1:7">
      <c r="A37" s="74">
        <v>34</v>
      </c>
      <c r="B37" s="33" t="s">
        <v>366</v>
      </c>
      <c r="C37" s="34">
        <v>4.8611111111111112E-3</v>
      </c>
      <c r="D37" s="34">
        <v>3.7048611111111109E-2</v>
      </c>
      <c r="E37" s="34">
        <f t="shared" si="1"/>
        <v>3.2187499999999994E-2</v>
      </c>
      <c r="F37" s="32"/>
      <c r="G37" s="77">
        <v>34</v>
      </c>
    </row>
    <row r="38" spans="1:7">
      <c r="A38" s="57">
        <v>35</v>
      </c>
      <c r="B38" s="35" t="s">
        <v>360</v>
      </c>
      <c r="C38" s="36">
        <v>2.1527777777777781E-2</v>
      </c>
      <c r="D38" s="36">
        <v>5.5289351851851853E-2</v>
      </c>
      <c r="E38" s="36">
        <f t="shared" si="1"/>
        <v>3.3761574074074069E-2</v>
      </c>
      <c r="F38" s="32"/>
      <c r="G38" s="78">
        <v>32</v>
      </c>
    </row>
    <row r="39" spans="1:7">
      <c r="A39" s="57">
        <v>36</v>
      </c>
      <c r="B39" s="35" t="s">
        <v>359</v>
      </c>
      <c r="C39" s="36">
        <v>7.6388888888888886E-3</v>
      </c>
      <c r="D39" s="36">
        <v>4.1689814814814818E-2</v>
      </c>
      <c r="E39" s="36">
        <f t="shared" si="1"/>
        <v>3.4050925925925929E-2</v>
      </c>
      <c r="F39" s="33"/>
      <c r="G39" s="78">
        <v>30</v>
      </c>
    </row>
    <row r="40" spans="1:7">
      <c r="A40" s="74">
        <v>37</v>
      </c>
      <c r="B40" s="33" t="s">
        <v>510</v>
      </c>
      <c r="C40" s="34">
        <v>5.5555555555555558E-3</v>
      </c>
      <c r="D40" s="34">
        <v>4.1435185185185179E-2</v>
      </c>
      <c r="E40" s="36">
        <f t="shared" si="1"/>
        <v>3.5879629629629622E-2</v>
      </c>
      <c r="F40" s="32"/>
      <c r="G40" s="77">
        <v>28</v>
      </c>
    </row>
    <row r="41" spans="1:7">
      <c r="A41" s="57">
        <v>38</v>
      </c>
      <c r="B41" s="33" t="s">
        <v>335</v>
      </c>
      <c r="C41" s="34">
        <v>3.472222222222222E-3</v>
      </c>
      <c r="D41" s="34">
        <v>2.0254629629629629E-2</v>
      </c>
      <c r="E41" s="34">
        <f t="shared" si="1"/>
        <v>1.6782407407407406E-2</v>
      </c>
      <c r="F41" s="32"/>
      <c r="G41" s="78">
        <v>26</v>
      </c>
    </row>
    <row r="42" spans="1:7">
      <c r="A42" s="57">
        <v>39</v>
      </c>
      <c r="B42" s="33" t="s">
        <v>533</v>
      </c>
      <c r="C42" s="34">
        <v>9.7222222222222224E-3</v>
      </c>
      <c r="D42" s="34">
        <v>4.5023148148148145E-2</v>
      </c>
      <c r="E42" s="34">
        <f t="shared" ref="E42:E52" si="2">D42-C42</f>
        <v>3.5300925925925923E-2</v>
      </c>
      <c r="F42" s="32" t="s">
        <v>517</v>
      </c>
      <c r="G42" s="78">
        <v>24</v>
      </c>
    </row>
    <row r="43" spans="1:7">
      <c r="A43" s="74">
        <v>40</v>
      </c>
      <c r="B43" s="35" t="s">
        <v>348</v>
      </c>
      <c r="C43" s="36">
        <v>0</v>
      </c>
      <c r="D43" s="36">
        <v>3.9583333333333331E-2</v>
      </c>
      <c r="E43" s="36">
        <f t="shared" si="2"/>
        <v>3.9583333333333331E-2</v>
      </c>
      <c r="F43" s="37" t="s">
        <v>517</v>
      </c>
      <c r="G43" s="77">
        <v>22</v>
      </c>
    </row>
    <row r="44" spans="1:7">
      <c r="A44" s="57">
        <v>41</v>
      </c>
      <c r="B44" s="35" t="s">
        <v>543</v>
      </c>
      <c r="C44" s="36">
        <v>0</v>
      </c>
      <c r="D44" s="36">
        <v>4.3055555555555562E-2</v>
      </c>
      <c r="E44" s="36">
        <f t="shared" si="2"/>
        <v>4.3055555555555562E-2</v>
      </c>
      <c r="F44" s="37" t="s">
        <v>517</v>
      </c>
      <c r="G44" s="78">
        <v>20</v>
      </c>
    </row>
    <row r="45" spans="1:7">
      <c r="A45" s="57">
        <v>42</v>
      </c>
      <c r="B45" s="35" t="s">
        <v>368</v>
      </c>
      <c r="C45" s="36">
        <v>6.2500000000000003E-3</v>
      </c>
      <c r="D45" s="36">
        <v>3.9583333333333331E-2</v>
      </c>
      <c r="E45" s="36">
        <f t="shared" si="2"/>
        <v>3.3333333333333333E-2</v>
      </c>
      <c r="F45" s="32" t="s">
        <v>521</v>
      </c>
      <c r="G45" s="78">
        <v>18</v>
      </c>
    </row>
    <row r="46" spans="1:7">
      <c r="A46" s="74">
        <v>43</v>
      </c>
      <c r="B46" s="35" t="s">
        <v>544</v>
      </c>
      <c r="C46" s="36">
        <v>6.2500000000000003E-3</v>
      </c>
      <c r="D46" s="36">
        <v>3.9583333333333331E-2</v>
      </c>
      <c r="E46" s="36">
        <f t="shared" si="2"/>
        <v>3.3333333333333333E-2</v>
      </c>
      <c r="F46" s="32" t="s">
        <v>521</v>
      </c>
      <c r="G46" s="77">
        <v>16</v>
      </c>
    </row>
    <row r="47" spans="1:7">
      <c r="A47" s="57">
        <v>44</v>
      </c>
      <c r="B47" s="33" t="s">
        <v>545</v>
      </c>
      <c r="C47" s="34">
        <v>1.1805555555555555E-2</v>
      </c>
      <c r="D47" s="34">
        <v>3.9583333333333331E-2</v>
      </c>
      <c r="E47" s="36">
        <f t="shared" si="2"/>
        <v>2.7777777777777776E-2</v>
      </c>
      <c r="F47" s="32" t="s">
        <v>521</v>
      </c>
      <c r="G47" s="78">
        <v>14</v>
      </c>
    </row>
    <row r="48" spans="1:7">
      <c r="A48" s="57">
        <v>45</v>
      </c>
      <c r="B48" s="35" t="s">
        <v>546</v>
      </c>
      <c r="C48" s="36">
        <v>6.9444444444444441E-3</v>
      </c>
      <c r="D48" s="36">
        <v>3.3252314814814811E-2</v>
      </c>
      <c r="E48" s="36">
        <f t="shared" si="2"/>
        <v>2.6307870370370367E-2</v>
      </c>
      <c r="F48" s="32" t="s">
        <v>363</v>
      </c>
      <c r="G48" s="78">
        <v>12</v>
      </c>
    </row>
    <row r="49" spans="1:7">
      <c r="A49" s="74">
        <v>46</v>
      </c>
      <c r="B49" s="35" t="s">
        <v>547</v>
      </c>
      <c r="C49" s="36">
        <v>6.9444444444444441E-3</v>
      </c>
      <c r="D49" s="36">
        <v>3.3252314814814811E-2</v>
      </c>
      <c r="E49" s="36">
        <f t="shared" si="2"/>
        <v>2.6307870370370367E-2</v>
      </c>
      <c r="F49" s="32" t="s">
        <v>363</v>
      </c>
      <c r="G49" s="77">
        <v>10</v>
      </c>
    </row>
    <row r="50" spans="1:7">
      <c r="A50" s="57">
        <v>47</v>
      </c>
      <c r="B50" s="35" t="s">
        <v>548</v>
      </c>
      <c r="C50" s="36">
        <v>0</v>
      </c>
      <c r="D50" s="36">
        <v>1.3888888888888888E-2</v>
      </c>
      <c r="E50" s="36">
        <f t="shared" si="2"/>
        <v>1.3888888888888888E-2</v>
      </c>
      <c r="F50" s="37" t="s">
        <v>549</v>
      </c>
      <c r="G50" s="78">
        <v>8</v>
      </c>
    </row>
    <row r="51" spans="1:7">
      <c r="A51" s="57">
        <v>48</v>
      </c>
      <c r="B51" s="35" t="s">
        <v>550</v>
      </c>
      <c r="C51" s="36">
        <v>0</v>
      </c>
      <c r="D51" s="36">
        <v>1.3888888888888888E-2</v>
      </c>
      <c r="E51" s="36">
        <f t="shared" si="2"/>
        <v>1.3888888888888888E-2</v>
      </c>
      <c r="F51" s="37" t="s">
        <v>549</v>
      </c>
      <c r="G51" s="78">
        <v>8</v>
      </c>
    </row>
    <row r="52" spans="1:7">
      <c r="A52" s="74">
        <v>49</v>
      </c>
      <c r="B52" s="35" t="s">
        <v>551</v>
      </c>
      <c r="C52" s="36">
        <v>0</v>
      </c>
      <c r="D52" s="36">
        <v>1.3888888888888888E-2</v>
      </c>
      <c r="E52" s="36">
        <f t="shared" si="2"/>
        <v>1.3888888888888888E-2</v>
      </c>
      <c r="F52" s="37" t="s">
        <v>549</v>
      </c>
      <c r="G52" s="78">
        <v>8</v>
      </c>
    </row>
  </sheetData>
  <mergeCells count="1">
    <mergeCell ref="B1:E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19.04.2014 </vt:lpstr>
      <vt:lpstr>24.04.2014</vt:lpstr>
      <vt:lpstr>03.05.2014</vt:lpstr>
      <vt:lpstr>22.05.2014</vt:lpstr>
      <vt:lpstr>29.05.2014</vt:lpstr>
      <vt:lpstr>03.06.2014</vt:lpstr>
      <vt:lpstr>01.07.2014</vt:lpstr>
      <vt:lpstr>18.07.2014</vt:lpstr>
      <vt:lpstr>03.09.2014</vt:lpstr>
      <vt:lpstr>26.09.2014</vt:lpstr>
      <vt:lpstr>Сводный</vt:lpstr>
      <vt:lpstr>Сводный!Область_печати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Аленка</dc:creator>
  <cp:lastModifiedBy>Денис</cp:lastModifiedBy>
  <cp:lastPrinted>2014-10-15T02:56:36Z</cp:lastPrinted>
  <dcterms:created xsi:type="dcterms:W3CDTF">2014-05-26T01:14:27Z</dcterms:created>
  <dcterms:modified xsi:type="dcterms:W3CDTF">2014-10-20T02:59:18Z</dcterms:modified>
</cp:coreProperties>
</file>