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5535" yWindow="135" windowWidth="19320" windowHeight="11760" activeTab="8"/>
  </bookViews>
  <sheets>
    <sheet name="Дети" sheetId="2" r:id="rId1"/>
    <sheet name="ЖЭ" sheetId="1" r:id="rId2"/>
    <sheet name="МЭ" sheetId="3" r:id="rId3"/>
    <sheet name="ЖА" sheetId="4" r:id="rId4"/>
    <sheet name="ЖБ" sheetId="5" r:id="rId5"/>
    <sheet name="ЖС" sheetId="6" r:id="rId6"/>
    <sheet name="МА" sheetId="7" r:id="rId7"/>
    <sheet name="МБ" sheetId="8" r:id="rId8"/>
    <sheet name="МС" sheetId="9" r:id="rId9"/>
  </sheets>
  <definedNames>
    <definedName name="_xlnm._FilterDatabase" localSheetId="0" hidden="1">Дети!$O$5:$O$53</definedName>
    <definedName name="_xlnm._FilterDatabase" localSheetId="3" hidden="1">ЖА!$P$4:$P$12</definedName>
    <definedName name="_xlnm._FilterDatabase" localSheetId="1" hidden="1">ЖЭ!$R$3:$R$26</definedName>
    <definedName name="_xlnm._FilterDatabase" localSheetId="6" hidden="1">МА!$P$5:$P$27</definedName>
    <definedName name="_xlnm._FilterDatabase" localSheetId="7" hidden="1">МБ!$P$4:$P$5</definedName>
    <definedName name="_xlnm._FilterDatabase" localSheetId="8" hidden="1">МС!$P$4:$P$5</definedName>
    <definedName name="_xlnm._FilterDatabase" localSheetId="2" hidden="1">МЭ!$R$4:$R$65</definedName>
    <definedName name="_xlnm.Criteria" localSheetId="6">МА!$P$6:$P$27</definedName>
    <definedName name="_xlnm.Print_Area" localSheetId="1">ЖЭ!$A$1:$S$38</definedName>
  </definedNames>
  <calcPr calcId="125725" concurrentCalc="0"/>
</workbook>
</file>

<file path=xl/calcChain.xml><?xml version="1.0" encoding="utf-8"?>
<calcChain xmlns="http://schemas.openxmlformats.org/spreadsheetml/2006/main">
  <c r="N249" i="2"/>
  <c r="O222"/>
  <c r="O246"/>
  <c r="O213"/>
  <c r="O236"/>
  <c r="O234"/>
  <c r="O219"/>
  <c r="O232"/>
  <c r="O220"/>
  <c r="O250"/>
  <c r="O226"/>
  <c r="O224"/>
  <c r="O238"/>
  <c r="O231"/>
  <c r="O221"/>
  <c r="O225"/>
  <c r="O227"/>
  <c r="O240"/>
  <c r="O223"/>
  <c r="O230"/>
  <c r="O217"/>
  <c r="O228"/>
  <c r="O212"/>
  <c r="O215"/>
  <c r="O233"/>
  <c r="O241"/>
  <c r="O252"/>
  <c r="O218"/>
  <c r="O251"/>
  <c r="O216"/>
  <c r="O229"/>
  <c r="O214"/>
  <c r="O249"/>
  <c r="P6" i="8"/>
  <c r="P8"/>
  <c r="P7"/>
  <c r="P9"/>
  <c r="P10"/>
  <c r="P11"/>
  <c r="P12"/>
  <c r="O173" i="2"/>
  <c r="O170"/>
  <c r="O164"/>
  <c r="O163"/>
  <c r="O162"/>
  <c r="O159"/>
  <c r="O156"/>
  <c r="O154"/>
  <c r="O155"/>
  <c r="O153"/>
  <c r="O152"/>
  <c r="O151"/>
  <c r="O147"/>
  <c r="O135"/>
  <c r="O133"/>
  <c r="O130"/>
  <c r="O126"/>
  <c r="O125"/>
  <c r="O123"/>
  <c r="O124"/>
  <c r="O122"/>
  <c r="O120"/>
  <c r="O121"/>
  <c r="O118"/>
  <c r="O116"/>
  <c r="O115"/>
  <c r="O99"/>
  <c r="O66"/>
  <c r="O65"/>
  <c r="O70"/>
  <c r="O69"/>
  <c r="O68"/>
  <c r="O72"/>
  <c r="O73"/>
  <c r="O76"/>
  <c r="O75"/>
  <c r="O32"/>
  <c r="O30"/>
  <c r="O35"/>
  <c r="O34"/>
  <c r="O31"/>
  <c r="O21"/>
  <c r="O22"/>
  <c r="O20"/>
  <c r="O19"/>
  <c r="O15"/>
  <c r="O17"/>
  <c r="O16"/>
  <c r="O13"/>
  <c r="O11"/>
  <c r="O9"/>
  <c r="P17" i="9"/>
  <c r="P15"/>
  <c r="P13"/>
  <c r="P16"/>
  <c r="P11"/>
  <c r="P6"/>
  <c r="P7" i="7"/>
  <c r="P6"/>
  <c r="P11"/>
  <c r="P9" i="6"/>
  <c r="P11" i="5"/>
  <c r="P8"/>
  <c r="P6" i="4"/>
  <c r="R17" i="1"/>
  <c r="R9"/>
  <c r="R39" i="3"/>
  <c r="R29"/>
  <c r="R19"/>
  <c r="R28"/>
  <c r="R6"/>
  <c r="R15"/>
  <c r="R9"/>
  <c r="R8"/>
  <c r="R46"/>
  <c r="R17"/>
  <c r="R20"/>
  <c r="R16"/>
  <c r="R7"/>
  <c r="O166" i="2"/>
  <c r="O157"/>
  <c r="O149"/>
  <c r="O148"/>
  <c r="P9" i="9"/>
  <c r="P7"/>
  <c r="O127" i="2"/>
  <c r="O119"/>
  <c r="O117"/>
  <c r="P9" i="7"/>
  <c r="P8"/>
  <c r="O211" i="2"/>
  <c r="O12"/>
  <c r="O7"/>
  <c r="O8"/>
  <c r="O10"/>
  <c r="O64"/>
  <c r="O101"/>
  <c r="O98"/>
  <c r="O97"/>
  <c r="O96"/>
  <c r="P10" i="5"/>
  <c r="P7"/>
  <c r="P6" i="6"/>
  <c r="R20" i="1"/>
  <c r="R12"/>
  <c r="R13"/>
  <c r="R22" i="3"/>
  <c r="R12"/>
  <c r="R13"/>
  <c r="R11"/>
  <c r="R10"/>
  <c r="R11" i="1"/>
  <c r="R10"/>
  <c r="R8"/>
  <c r="R6"/>
  <c r="R5"/>
  <c r="O74" i="2"/>
  <c r="O67"/>
  <c r="O71"/>
  <c r="O14"/>
  <c r="O6"/>
  <c r="O160"/>
  <c r="O150"/>
  <c r="P11" i="6"/>
  <c r="P10"/>
  <c r="P8"/>
  <c r="P7"/>
  <c r="P10" i="9"/>
  <c r="P8"/>
  <c r="P6" i="5"/>
  <c r="P9"/>
  <c r="P15"/>
  <c r="P12" i="4"/>
  <c r="P7"/>
  <c r="P15" i="7"/>
  <c r="P14"/>
  <c r="P10"/>
  <c r="O186" i="2"/>
  <c r="O185"/>
  <c r="O183"/>
  <c r="O180"/>
  <c r="O178"/>
  <c r="O177"/>
  <c r="O171"/>
  <c r="O169"/>
  <c r="O168"/>
  <c r="O167"/>
  <c r="O165"/>
  <c r="O161"/>
  <c r="O158"/>
  <c r="O141"/>
  <c r="O139"/>
  <c r="O138"/>
  <c r="O136"/>
  <c r="O134"/>
  <c r="O132"/>
  <c r="O129"/>
  <c r="O131"/>
  <c r="O128"/>
  <c r="O104"/>
  <c r="O103"/>
  <c r="O102"/>
  <c r="O100"/>
  <c r="O78"/>
  <c r="O83"/>
  <c r="O82"/>
  <c r="O81"/>
  <c r="O80"/>
  <c r="O79"/>
  <c r="O77"/>
  <c r="O38"/>
  <c r="O37"/>
  <c r="O29"/>
  <c r="O28"/>
  <c r="O27"/>
  <c r="O26"/>
  <c r="O25"/>
  <c r="P21" i="9"/>
  <c r="P14"/>
  <c r="P17" i="7"/>
  <c r="P13"/>
  <c r="P12"/>
  <c r="P12" i="5"/>
  <c r="P18" i="4"/>
  <c r="P17"/>
  <c r="P16"/>
  <c r="P15"/>
  <c r="P14"/>
  <c r="P11"/>
  <c r="P10"/>
  <c r="P9"/>
  <c r="R59" i="3"/>
  <c r="R56"/>
  <c r="R54"/>
  <c r="R53"/>
  <c r="R52"/>
  <c r="R50"/>
  <c r="R48"/>
  <c r="R49"/>
  <c r="R47"/>
  <c r="R45"/>
  <c r="R44"/>
  <c r="R42"/>
  <c r="R43"/>
  <c r="R36"/>
  <c r="R34"/>
  <c r="R37"/>
  <c r="R31"/>
  <c r="R30"/>
  <c r="R26"/>
  <c r="R25"/>
  <c r="R23"/>
  <c r="R21"/>
  <c r="R18"/>
  <c r="R14"/>
  <c r="R28" i="1"/>
  <c r="R32"/>
  <c r="R31"/>
  <c r="R27"/>
  <c r="R26"/>
  <c r="R25"/>
  <c r="R19"/>
  <c r="R18"/>
  <c r="R16"/>
  <c r="R14"/>
  <c r="R7"/>
  <c r="O89" i="2"/>
  <c r="O87"/>
  <c r="O90"/>
  <c r="O85"/>
  <c r="O91"/>
  <c r="O63"/>
  <c r="R36" i="1"/>
  <c r="R35"/>
  <c r="R34"/>
  <c r="R66" i="3"/>
  <c r="R70"/>
  <c r="R76"/>
  <c r="R77"/>
  <c r="R61"/>
  <c r="R71"/>
  <c r="R33"/>
  <c r="O86" i="2"/>
</calcChain>
</file>

<file path=xl/comments1.xml><?xml version="1.0" encoding="utf-8"?>
<comments xmlns="http://schemas.openxmlformats.org/spreadsheetml/2006/main">
  <authors>
    <author>SONY</author>
  </authors>
  <commentList>
    <comment ref="D114" authorId="0">
      <text>
        <r>
          <rPr>
            <b/>
            <sz val="9"/>
            <color indexed="81"/>
            <rFont val="Tahoma"/>
            <charset val="204"/>
          </rPr>
          <t>SONY:</t>
        </r>
        <r>
          <rPr>
            <sz val="9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<sst xmlns="http://schemas.openxmlformats.org/spreadsheetml/2006/main" count="1019" uniqueCount="523">
  <si>
    <t xml:space="preserve">Фамилия Имя </t>
  </si>
  <si>
    <t>Команда</t>
  </si>
  <si>
    <t>Финал Кубка Акфы</t>
  </si>
  <si>
    <t>Сигитова Маргарита</t>
  </si>
  <si>
    <t>Трапезникова Алена</t>
  </si>
  <si>
    <t>Фамилия Имя</t>
  </si>
  <si>
    <t>Кубок.Хабаровского края</t>
  </si>
  <si>
    <t>Хаб.р-он</t>
  </si>
  <si>
    <t>г.Хабаровск</t>
  </si>
  <si>
    <t>Первенство Хаб.Края</t>
  </si>
  <si>
    <t>Трегубец Александра</t>
  </si>
  <si>
    <t>Хаб.район</t>
  </si>
  <si>
    <t>Пухова Анастасия</t>
  </si>
  <si>
    <t>Чечурова Мария</t>
  </si>
  <si>
    <t>Глебова Владислава</t>
  </si>
  <si>
    <t>Зиатдинова Валерия</t>
  </si>
  <si>
    <t>г.Биробиджан</t>
  </si>
  <si>
    <t xml:space="preserve">Горланов Сергей </t>
  </si>
  <si>
    <t xml:space="preserve"> Выропаев Сергей</t>
  </si>
  <si>
    <t>Козадаев Никита</t>
  </si>
  <si>
    <t>Хромов Дмитрий</t>
  </si>
  <si>
    <t>Савега Андрей</t>
  </si>
  <si>
    <t>Мезенцев Ульян</t>
  </si>
  <si>
    <t>Кушнарев Дмитрий</t>
  </si>
  <si>
    <t>Турбаков Иван</t>
  </si>
  <si>
    <t>Группа М-14</t>
  </si>
  <si>
    <t>Группа Ж-14</t>
  </si>
  <si>
    <t>Шанина Виктория</t>
  </si>
  <si>
    <t xml:space="preserve">Лосан Евгений </t>
  </si>
  <si>
    <t>Василенко Илья</t>
  </si>
  <si>
    <t>Митяков Владислав</t>
  </si>
  <si>
    <t>Ким Евгений</t>
  </si>
  <si>
    <t>Кушнарь Антон</t>
  </si>
  <si>
    <t>Кулик Владислав</t>
  </si>
  <si>
    <t>Осин Евгений</t>
  </si>
  <si>
    <t>Гулевич Никита</t>
  </si>
  <si>
    <t>Юшин Виталий</t>
  </si>
  <si>
    <t>Ж-Э</t>
  </si>
  <si>
    <t>Миронов Роман</t>
  </si>
  <si>
    <t>Кузнецов Денис</t>
  </si>
  <si>
    <t>Чекун Вячеслав</t>
  </si>
  <si>
    <t>Хабаровск</t>
  </si>
  <si>
    <t>Лапчинский Михаил</t>
  </si>
  <si>
    <t>Козлов Сергей</t>
  </si>
  <si>
    <t>Тимофеев Алексей</t>
  </si>
  <si>
    <t>Афиногенов Александр</t>
  </si>
  <si>
    <t xml:space="preserve">Денисов Алексей </t>
  </si>
  <si>
    <t>Питеркин Дмитрий</t>
  </si>
  <si>
    <t>Чемпионат Хабаровского края</t>
  </si>
  <si>
    <t>Ж-А</t>
  </si>
  <si>
    <t>Круткова Светлана</t>
  </si>
  <si>
    <t>Мельникова Анастасия</t>
  </si>
  <si>
    <t>Биробиджан</t>
  </si>
  <si>
    <t>Иванова Людмила</t>
  </si>
  <si>
    <t>Коскинина Екатерина</t>
  </si>
  <si>
    <t>Комсомольск</t>
  </si>
  <si>
    <t>Кузнецов Андрей</t>
  </si>
  <si>
    <t>Афраков Роман</t>
  </si>
  <si>
    <t>Телепнев Евгений</t>
  </si>
  <si>
    <t>ООО Фасет</t>
  </si>
  <si>
    <t>Ващенко Игорь</t>
  </si>
  <si>
    <t>Хомченко Виталий</t>
  </si>
  <si>
    <t>Плехов Анатолий</t>
  </si>
  <si>
    <t>Митяков Алексей</t>
  </si>
  <si>
    <t>Козадаев Юрий</t>
  </si>
  <si>
    <t>Юраков Вячеслав</t>
  </si>
  <si>
    <t>Молодкин Александр</t>
  </si>
  <si>
    <t>Хабаровский район</t>
  </si>
  <si>
    <t>Трапезников Алексей</t>
  </si>
  <si>
    <t>Сергеев Олег</t>
  </si>
  <si>
    <t>Плехов Виктор</t>
  </si>
  <si>
    <t>Труфанов Александр</t>
  </si>
  <si>
    <t>Пионер</t>
  </si>
  <si>
    <t>Фестиваль ветеранов</t>
  </si>
  <si>
    <t>Солнечный</t>
  </si>
  <si>
    <t>Потапова Ирина</t>
  </si>
  <si>
    <t>Наумова Наталья</t>
  </si>
  <si>
    <t>Шурыгина Анна</t>
  </si>
  <si>
    <t>Благговещенск</t>
  </si>
  <si>
    <t>Благовещенск</t>
  </si>
  <si>
    <t>Беляева Оксана</t>
  </si>
  <si>
    <t>Фокино</t>
  </si>
  <si>
    <t>Кузнецова Алла</t>
  </si>
  <si>
    <t>Хабароск</t>
  </si>
  <si>
    <t>Гаращук Тамара</t>
  </si>
  <si>
    <t>Ткачук Татьяна</t>
  </si>
  <si>
    <t>Черненко Евгений</t>
  </si>
  <si>
    <t>Малыгин Руслан</t>
  </si>
  <si>
    <t>Жуков Евгений</t>
  </si>
  <si>
    <t>Семенов Алексей</t>
  </si>
  <si>
    <t>Радыгина Екатерина</t>
  </si>
  <si>
    <t>Захарова Любовь</t>
  </si>
  <si>
    <t>Кортылева Вероника</t>
  </si>
  <si>
    <t>Кравченко Анастасия</t>
  </si>
  <si>
    <t>Чичик Наталья</t>
  </si>
  <si>
    <t>Чудина Оксана</t>
  </si>
  <si>
    <t>Приморский край</t>
  </si>
  <si>
    <t>Всероссийские сор. Амурская многодневка</t>
  </si>
  <si>
    <t>М-Э</t>
  </si>
  <si>
    <t>Литвинцев Владимир</t>
  </si>
  <si>
    <t>Лагода Максим</t>
  </si>
  <si>
    <t>Мельниченко Антон</t>
  </si>
  <si>
    <t>Гурин Сергей</t>
  </si>
  <si>
    <t>Хабровск</t>
  </si>
  <si>
    <t>Дубинин Александр</t>
  </si>
  <si>
    <t>Кортылев Сергей</t>
  </si>
  <si>
    <t>Пинчуков Андрей</t>
  </si>
  <si>
    <t>Суханов Сергей</t>
  </si>
  <si>
    <t>Гурин Леонид</t>
  </si>
  <si>
    <t>Первенство Хабаровского края</t>
  </si>
  <si>
    <t xml:space="preserve">    Финал Кубка  Акфы</t>
  </si>
  <si>
    <t>Сумма</t>
  </si>
  <si>
    <t>6-ти стартов</t>
  </si>
  <si>
    <t>Место</t>
  </si>
  <si>
    <t>МЕСТО</t>
  </si>
  <si>
    <t>СВОДНЫЙ ПРОТОКОЛ СОРЕВНОВАНИЙ  ПО СПОРТИВНОМУ ОРИЕНТИРОВАНИЮ БЕГОМ</t>
  </si>
  <si>
    <t>Абабкова Лолита</t>
  </si>
  <si>
    <t>Сигитова Ирина</t>
  </si>
  <si>
    <t>Гетманова Евгения</t>
  </si>
  <si>
    <t>Сермягина Светлана</t>
  </si>
  <si>
    <t>Моисеева Маргарита</t>
  </si>
  <si>
    <t>Шульга Елизавета</t>
  </si>
  <si>
    <t>Гутова Ксения</t>
  </si>
  <si>
    <t>Колесников Константин</t>
  </si>
  <si>
    <t>Суховеев Конгстантин</t>
  </si>
  <si>
    <t>Гоманюк Дмитрий</t>
  </si>
  <si>
    <t>Кураков Алексей</t>
  </si>
  <si>
    <t>Нефедов Дмитрий</t>
  </si>
  <si>
    <t>Лопатин Алексей</t>
  </si>
  <si>
    <t>Всероссийские соревнования "Амурская многодневка"</t>
  </si>
  <si>
    <t>Кузнецов Вячеслав</t>
  </si>
  <si>
    <t>Перехода Александр</t>
  </si>
  <si>
    <t>Попов Александр</t>
  </si>
  <si>
    <t>Кузнецов Николай</t>
  </si>
  <si>
    <t>Сухов Анатолий</t>
  </si>
  <si>
    <t>Владивосток</t>
  </si>
  <si>
    <t>Мотузок Александр</t>
  </si>
  <si>
    <t>Панов антон</t>
  </si>
  <si>
    <t>Кириченко Антон</t>
  </si>
  <si>
    <t>Смолянинов Александр</t>
  </si>
  <si>
    <t>Мижеев Сергей</t>
  </si>
  <si>
    <t>Амурск</t>
  </si>
  <si>
    <t>Чечеров Денис</t>
  </si>
  <si>
    <t>Мочайлов  Андрей</t>
  </si>
  <si>
    <t>Кравченко Иван</t>
  </si>
  <si>
    <t>Квашулько Александр</t>
  </si>
  <si>
    <t>Половинина Дарья</t>
  </si>
  <si>
    <t>Группа Ж-16</t>
  </si>
  <si>
    <t>Ж-Б</t>
  </si>
  <si>
    <t>Ж-С</t>
  </si>
  <si>
    <t>М-Б</t>
  </si>
  <si>
    <t>М-С</t>
  </si>
  <si>
    <t>М-А</t>
  </si>
  <si>
    <t>Леонтюк Тамара</t>
  </si>
  <si>
    <t>Семенчуков Юрий</t>
  </si>
  <si>
    <t>Плехов Олег</t>
  </si>
  <si>
    <t>Группа М-16</t>
  </si>
  <si>
    <t>Группа Ж18</t>
  </si>
  <si>
    <t>Группа М18</t>
  </si>
  <si>
    <t xml:space="preserve"> 6-ти стартов</t>
  </si>
  <si>
    <t>Базанова Зинаида</t>
  </si>
  <si>
    <t>Дениско Николай</t>
  </si>
  <si>
    <t>Гаращук Сергей</t>
  </si>
  <si>
    <t>№</t>
  </si>
  <si>
    <t>Базанов Анатолий</t>
  </si>
  <si>
    <t>Сингур Николай</t>
  </si>
  <si>
    <t>Барахоев Дмитрий</t>
  </si>
  <si>
    <t xml:space="preserve">       Кубок Хаб.кр. Г.Комсомольск</t>
  </si>
  <si>
    <t>Суханова Анна</t>
  </si>
  <si>
    <t>Проценко Олеся</t>
  </si>
  <si>
    <t>Вишневская Мария</t>
  </si>
  <si>
    <t>Малеванная Ксения</t>
  </si>
  <si>
    <t>Мешков Сергей</t>
  </si>
  <si>
    <t>Ревенков Александр</t>
  </si>
  <si>
    <t>Михайлин Сергей</t>
  </si>
  <si>
    <t>Бахромеева Виктория</t>
  </si>
  <si>
    <t>19.06.20144</t>
  </si>
  <si>
    <r>
      <t xml:space="preserve">                                          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</si>
  <si>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r>
      <t xml:space="preserve">          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</si>
  <si>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t>Кубок Хабаровсого .г.Комсомольск</t>
  </si>
  <si>
    <t>Плехова Лариса</t>
  </si>
  <si>
    <r>
      <t xml:space="preserve">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</si>
  <si>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t>Тарасов Алексей</t>
  </si>
  <si>
    <t>Денисов Алексей</t>
  </si>
  <si>
    <t xml:space="preserve"> Сводный протокол соревнований по спортивному ориентированию Кубок Акфы -2014</t>
  </si>
  <si>
    <t>Лидер Горка</t>
  </si>
  <si>
    <t>Чернявская Дарья</t>
  </si>
  <si>
    <t>Астраханцева Анастасия</t>
  </si>
  <si>
    <t>Трусова Алина</t>
  </si>
  <si>
    <t>Лидер Темп</t>
  </si>
  <si>
    <t>Иванович Кристина</t>
  </si>
  <si>
    <t>Седугина Лариса</t>
  </si>
  <si>
    <t>Балыкина Татьяна</t>
  </si>
  <si>
    <t>Стрельникова Екатерина</t>
  </si>
  <si>
    <t xml:space="preserve">Серебряков Дмитрий </t>
  </si>
  <si>
    <t>Ващенко Валерия</t>
  </si>
  <si>
    <t>Пивцаева Екатерина</t>
  </si>
  <si>
    <t>Форсякова Надежда</t>
  </si>
  <si>
    <t>Хаб. Район</t>
  </si>
  <si>
    <t>Кузнецова Софья</t>
  </si>
  <si>
    <t>Большакова Анна</t>
  </si>
  <si>
    <t>Ильинка</t>
  </si>
  <si>
    <t>Терентьева Дарья</t>
  </si>
  <si>
    <t>Кондратюк Марина</t>
  </si>
  <si>
    <t>Каркасова Елена</t>
  </si>
  <si>
    <t>Передерий Светлана</t>
  </si>
  <si>
    <t>Петрушенко Оксана</t>
  </si>
  <si>
    <t>Белых Анжелика</t>
  </si>
  <si>
    <t>Комсамольск</t>
  </si>
  <si>
    <t>Самарина Полина</t>
  </si>
  <si>
    <t>Кедр</t>
  </si>
  <si>
    <t>Саломатова Юлия</t>
  </si>
  <si>
    <t>Евстратенко Юлия</t>
  </si>
  <si>
    <t>Митяков Сергей</t>
  </si>
  <si>
    <t>Хаб.Район</t>
  </si>
  <si>
    <t>Горожанкин Руслан</t>
  </si>
  <si>
    <t>Аверкин Павел</t>
  </si>
  <si>
    <t>Криворучко Александр</t>
  </si>
  <si>
    <t>Телепнев Михаил</t>
  </si>
  <si>
    <t>Щелоков Александр</t>
  </si>
  <si>
    <t>Канин Сергей</t>
  </si>
  <si>
    <t>Рузмайкин Гордей</t>
  </si>
  <si>
    <t>Миронов Артем</t>
  </si>
  <si>
    <t>Ефремов Михаил</t>
  </si>
  <si>
    <t>Плехов Роман</t>
  </si>
  <si>
    <t>Орешкин Глеб</t>
  </si>
  <si>
    <t>Палаус Илья</t>
  </si>
  <si>
    <t>Савега Николай</t>
  </si>
  <si>
    <t>Храповицкий Даниил</t>
  </si>
  <si>
    <t>Медведев Павел</t>
  </si>
  <si>
    <t>Белоусов Егор</t>
  </si>
  <si>
    <t>Школенко Владислав</t>
  </si>
  <si>
    <t>Задорожный Захар</t>
  </si>
  <si>
    <t>Придворов Кирилл</t>
  </si>
  <si>
    <t>Павлов Сергей</t>
  </si>
  <si>
    <t>Ростов Ростислав</t>
  </si>
  <si>
    <t>Голованов Илья</t>
  </si>
  <si>
    <t>Милькович Вячеслав</t>
  </si>
  <si>
    <t>Данилюк Никита</t>
  </si>
  <si>
    <t>Жилин Максим</t>
  </si>
  <si>
    <t>Табилов Никита</t>
  </si>
  <si>
    <t>Семенов Максим</t>
  </si>
  <si>
    <t>Ахмедов Руслан</t>
  </si>
  <si>
    <t>Таран Николай</t>
  </si>
  <si>
    <t>Быкова Ксения</t>
  </si>
  <si>
    <t>Скворцов Никита</t>
  </si>
  <si>
    <t>Трухин Никита</t>
  </si>
  <si>
    <t>Моисеев Семен</t>
  </si>
  <si>
    <t>Лазо</t>
  </si>
  <si>
    <t>Коскинин Александр</t>
  </si>
  <si>
    <t>Молодкин Сергей</t>
  </si>
  <si>
    <t>Высоцкий Павел</t>
  </si>
  <si>
    <t>Смоляк Виктор</t>
  </si>
  <si>
    <t>Голованов Андрей</t>
  </si>
  <si>
    <t>Пальваль Захар</t>
  </si>
  <si>
    <t>Зиновьев Захар</t>
  </si>
  <si>
    <t>Гамага Андрей</t>
  </si>
  <si>
    <t>Кучерявый Илья</t>
  </si>
  <si>
    <t>Квашулько Владимир</t>
  </si>
  <si>
    <t>Ильин Максим</t>
  </si>
  <si>
    <t>Белов Артем</t>
  </si>
  <si>
    <t>Алигерский Родион</t>
  </si>
  <si>
    <t>Баймухаметов Александр</t>
  </si>
  <si>
    <t>Макаров Артем</t>
  </si>
  <si>
    <t>Выборнова Анна</t>
  </si>
  <si>
    <t>СКА</t>
  </si>
  <si>
    <t>Сергеева Ирина</t>
  </si>
  <si>
    <t>Сергеев Дмитрий</t>
  </si>
  <si>
    <t>Карпухин Адександр</t>
  </si>
  <si>
    <t>Козорез Иван</t>
  </si>
  <si>
    <t>Горланов Сергей</t>
  </si>
  <si>
    <t>Мещеряков Дмитрий</t>
  </si>
  <si>
    <t>ВВО</t>
  </si>
  <si>
    <t>Выропаев Сергей</t>
  </si>
  <si>
    <t>Бабич Александр</t>
  </si>
  <si>
    <t>Белогорск</t>
  </si>
  <si>
    <t>Трифоненков Максим</t>
  </si>
  <si>
    <t>Хуторской Константин</t>
  </si>
  <si>
    <t>Андреев Виталий</t>
  </si>
  <si>
    <t>Мелекесцев Илья</t>
  </si>
  <si>
    <t>Черненко Матвей</t>
  </si>
  <si>
    <t>Оспельников Максим</t>
  </si>
  <si>
    <t>Жуков Илья</t>
  </si>
  <si>
    <t>Оспельников Егор</t>
  </si>
  <si>
    <t xml:space="preserve"> Абанин Дмитрий</t>
  </si>
  <si>
    <t>Паевщик Татьяна</t>
  </si>
  <si>
    <t>Плехов Сергей</t>
  </si>
  <si>
    <t>Коскинин Георгий</t>
  </si>
  <si>
    <t xml:space="preserve">Фридлин Андрей </t>
  </si>
  <si>
    <t>Котов Никита</t>
  </si>
  <si>
    <t xml:space="preserve"> Коноплев Владислав</t>
  </si>
  <si>
    <t>ЕАО</t>
  </si>
  <si>
    <t>ЧерненкоЕвгений</t>
  </si>
  <si>
    <t xml:space="preserve">Слотин егор </t>
  </si>
  <si>
    <t xml:space="preserve">Павлов Иван </t>
  </si>
  <si>
    <t>Кисилев Алексей</t>
  </si>
  <si>
    <t>Гузовских Николай</t>
  </si>
  <si>
    <t>Петров денис</t>
  </si>
  <si>
    <t>Амурская обл.</t>
  </si>
  <si>
    <t>Неженцева Мария</t>
  </si>
  <si>
    <t>Мельникова Анстасия</t>
  </si>
  <si>
    <t>Половинина Александра</t>
  </si>
  <si>
    <t>Литвинцева Арина</t>
  </si>
  <si>
    <t>г.Белогорск</t>
  </si>
  <si>
    <t>Степанюк Елена</t>
  </si>
  <si>
    <t>г.Фокино</t>
  </si>
  <si>
    <t>Горелова Анжелика</t>
  </si>
  <si>
    <t>г.Находка</t>
  </si>
  <si>
    <t>Цацура Дарья</t>
  </si>
  <si>
    <t>Будник Елена</t>
  </si>
  <si>
    <t>Цветникова Юлия</t>
  </si>
  <si>
    <t>Сахалинская обл</t>
  </si>
  <si>
    <t>Реснянская Алена</t>
  </si>
  <si>
    <t>Жукова Алена</t>
  </si>
  <si>
    <t>Жукова Екатерина</t>
  </si>
  <si>
    <t>Кириченко Кристина</t>
  </si>
  <si>
    <t>Лютостанская Кристина</t>
  </si>
  <si>
    <t>Мусатова Арина</t>
  </si>
  <si>
    <t>Амурск.обл</t>
  </si>
  <si>
    <t>Сибиковская Александра</t>
  </si>
  <si>
    <t>Абраменко Надежда</t>
  </si>
  <si>
    <t>Князькина Наталья</t>
  </si>
  <si>
    <t>Мышакин Александр</t>
  </si>
  <si>
    <t>Приморск.кр</t>
  </si>
  <si>
    <t>Жаворонков Анатолий</t>
  </si>
  <si>
    <t>Юрченко Артем</t>
  </si>
  <si>
    <t>Шеболтосов Михаил</t>
  </si>
  <si>
    <t>Азизов Егор</t>
  </si>
  <si>
    <t>Клещев Валерий</t>
  </si>
  <si>
    <t>Сердцев Максим</t>
  </si>
  <si>
    <t>Краснов Константин</t>
  </si>
  <si>
    <t xml:space="preserve">Леписка Владислдав </t>
  </si>
  <si>
    <t>Партс Дмитрий</t>
  </si>
  <si>
    <t>Забайкальск.кр</t>
  </si>
  <si>
    <t>Чирков Леонид</t>
  </si>
  <si>
    <t>Романов Даниил</t>
  </si>
  <si>
    <t>Чепурнов Константин</t>
  </si>
  <si>
    <t>Швец Павел</t>
  </si>
  <si>
    <t>Амурскаая обл</t>
  </si>
  <si>
    <t>Ярош Анастасия</t>
  </si>
  <si>
    <t>Пасюта Влерия</t>
  </si>
  <si>
    <t>Приморск.край</t>
  </si>
  <si>
    <t>Петрова Дарья</t>
  </si>
  <si>
    <t>Курбатова Полина</t>
  </si>
  <si>
    <t>Находка</t>
  </si>
  <si>
    <t>Бойко Виктория</t>
  </si>
  <si>
    <t>СТрекаловская Ирина</t>
  </si>
  <si>
    <t>Панова Арзу</t>
  </si>
  <si>
    <t xml:space="preserve">Жданова Полина </t>
  </si>
  <si>
    <t xml:space="preserve">Кононенко Валерия </t>
  </si>
  <si>
    <t>Прим.край</t>
  </si>
  <si>
    <t>Панасенко Регина</t>
  </si>
  <si>
    <t>Блобокая Полина</t>
  </si>
  <si>
    <t>Тихонова Дарина</t>
  </si>
  <si>
    <t>Гавриленко Наталья</t>
  </si>
  <si>
    <t>Казадаева Полина</t>
  </si>
  <si>
    <t>Бугаенко Анастасия</t>
  </si>
  <si>
    <t>Чижеумова юлия</t>
  </si>
  <si>
    <t>Поливцева Полина</t>
  </si>
  <si>
    <t>Резвых Ангелина</t>
  </si>
  <si>
    <t>Еао</t>
  </si>
  <si>
    <t>Мячина Юлия</t>
  </si>
  <si>
    <t>Карпенко Ирина</t>
  </si>
  <si>
    <t>Сахали. Обл</t>
  </si>
  <si>
    <t>Максименко Максим</t>
  </si>
  <si>
    <t>Павлов Данил</t>
  </si>
  <si>
    <t>Якименко Ниикита</t>
  </si>
  <si>
    <t>Гаремс Никита</t>
  </si>
  <si>
    <t>Носонов Дмитрий</t>
  </si>
  <si>
    <t>Кушанин Игорь</t>
  </si>
  <si>
    <t>Хахерин Иван</t>
  </si>
  <si>
    <t>Беличенко Вадим</t>
  </si>
  <si>
    <t>Черепанов Илья</t>
  </si>
  <si>
    <t>Таразанов Александр</t>
  </si>
  <si>
    <t>Корюкин Андрей</t>
  </si>
  <si>
    <t>Суворов Алексей</t>
  </si>
  <si>
    <t>Дойников Роман</t>
  </si>
  <si>
    <t>Гордиенко Максим</t>
  </si>
  <si>
    <t xml:space="preserve">Толстиков Григорий </t>
  </si>
  <si>
    <t>Ханин Ростислав</t>
  </si>
  <si>
    <t>Приз Г.А.Коскинина</t>
  </si>
  <si>
    <t>Дубовская Татьяна</t>
  </si>
  <si>
    <t>Шебалова Татьяна</t>
  </si>
  <si>
    <t>Мусина Марина</t>
  </si>
  <si>
    <t>Трапезикова Ирина</t>
  </si>
  <si>
    <t>Труфанова Татьяна</t>
  </si>
  <si>
    <t>Лопатин Олег</t>
  </si>
  <si>
    <t>Левчик Павел</t>
  </si>
  <si>
    <t>Артем</t>
  </si>
  <si>
    <t>Лобанов Алексей</t>
  </si>
  <si>
    <t>Дубовский Игорь</t>
  </si>
  <si>
    <t>Шебалов Денис</t>
  </si>
  <si>
    <t>Межеев Сергей</t>
  </si>
  <si>
    <t>Лукин Радион</t>
  </si>
  <si>
    <t>Тубольцев Алексей</t>
  </si>
  <si>
    <t>Назаров Валерий</t>
  </si>
  <si>
    <t>Сыч Юрий</t>
  </si>
  <si>
    <t>Зябликов Глеб</t>
  </si>
  <si>
    <t>Павлухин Сергей</t>
  </si>
  <si>
    <t>Ярош Никита</t>
  </si>
  <si>
    <t>Шайдуров Алексей</t>
  </si>
  <si>
    <t>Добровольский Михаил</t>
  </si>
  <si>
    <t>Щуваев Дмитрий</t>
  </si>
  <si>
    <t>Шатовкин Максим</t>
  </si>
  <si>
    <t>Таранов Максим</t>
  </si>
  <si>
    <t>Бобровников Денис</t>
  </si>
  <si>
    <t>Темп</t>
  </si>
  <si>
    <t>Атеменко Дмитрий</t>
  </si>
  <si>
    <t>Лысиков Алексей</t>
  </si>
  <si>
    <t>Персефона</t>
  </si>
  <si>
    <t>Федоров Даниил</t>
  </si>
  <si>
    <t>Ганье Константин</t>
  </si>
  <si>
    <t>Ворожбит Максим</t>
  </si>
  <si>
    <t>Щербина Егор</t>
  </si>
  <si>
    <t>Боровков Андрей</t>
  </si>
  <si>
    <t>Малофеев Павел</t>
  </si>
  <si>
    <t>Сахалин</t>
  </si>
  <si>
    <t>Стрелков Максим</t>
  </si>
  <si>
    <t>Потапов Тарас</t>
  </si>
  <si>
    <t>Костына Вадим</t>
  </si>
  <si>
    <t>Матвеев Евгений</t>
  </si>
  <si>
    <t>Норд</t>
  </si>
  <si>
    <t>Куцев Даниил</t>
  </si>
  <si>
    <t>Козлов Денис</t>
  </si>
  <si>
    <t>Черненко Елена</t>
  </si>
  <si>
    <t>Николаенко Екатерина</t>
  </si>
  <si>
    <t>Коновалов Евгений</t>
  </si>
  <si>
    <t>Власьевский Алексей</t>
  </si>
  <si>
    <t>Залипа Владимир</t>
  </si>
  <si>
    <t>Боженко Людмила</t>
  </si>
  <si>
    <t>Непочатов Антон</t>
  </si>
  <si>
    <t xml:space="preserve"> "Кубок Акфы" 2014</t>
  </si>
  <si>
    <t>Кубок Хаб. Края,Комсомольск</t>
  </si>
  <si>
    <t>Кубок Хабаровсого .кр. Комсомольск</t>
  </si>
  <si>
    <t xml:space="preserve">       Кубок Хаб.кр.Комсомольск</t>
  </si>
  <si>
    <r>
      <t xml:space="preserve">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</si>
  <si>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t xml:space="preserve">       Кубок Хаб.кр. Комсомольск</t>
  </si>
  <si>
    <t>Сапроненкова Людмила</t>
  </si>
  <si>
    <t>Химки,Мос.обл.</t>
  </si>
  <si>
    <t>Мендель Татьяна</t>
  </si>
  <si>
    <t>Свистун Алена</t>
  </si>
  <si>
    <t>Розова Татьяна</t>
  </si>
  <si>
    <t>Потапенко Анастасия</t>
  </si>
  <si>
    <t>Воробьева Дария</t>
  </si>
  <si>
    <t>Москва</t>
  </si>
  <si>
    <t>Мизонова Елена</t>
  </si>
  <si>
    <t>Красноярск</t>
  </si>
  <si>
    <t>Ивакина Наталья</t>
  </si>
  <si>
    <t>Белозор Наталья</t>
  </si>
  <si>
    <t>Аралия</t>
  </si>
  <si>
    <t>Страшко Екатерина</t>
  </si>
  <si>
    <t>Конева Марина</t>
  </si>
  <si>
    <t>Литвиненко Андрей</t>
  </si>
  <si>
    <t>Чепеков Илья</t>
  </si>
  <si>
    <t>Сухинина Анастасия</t>
  </si>
  <si>
    <t>Рогожина Василиса</t>
  </si>
  <si>
    <t>Некрасова Екатерина</t>
  </si>
  <si>
    <t>Лидер</t>
  </si>
  <si>
    <t>Тюрина Александра</t>
  </si>
  <si>
    <t>Дианова Дарья</t>
  </si>
  <si>
    <t>Штыркова Виктория</t>
  </si>
  <si>
    <t>Андронова Александра</t>
  </si>
  <si>
    <t>Бочанцева Галина</t>
  </si>
  <si>
    <t>Сидорова Диана</t>
  </si>
  <si>
    <t>Гуреева Валерия</t>
  </si>
  <si>
    <t>Щербаков Роман</t>
  </si>
  <si>
    <t>Вахонин Владимир</t>
  </si>
  <si>
    <t>Малин Виктор</t>
  </si>
  <si>
    <t>Кащеев Дмитрий</t>
  </si>
  <si>
    <t>Ермолов Сергей</t>
  </si>
  <si>
    <t>Поминов Денис</t>
  </si>
  <si>
    <t>Лебедев Александр</t>
  </si>
  <si>
    <t>Сташуль Илья</t>
  </si>
  <si>
    <t>Парыгин Роман</t>
  </si>
  <si>
    <t>Южный</t>
  </si>
  <si>
    <t>Еремеев Роман</t>
  </si>
  <si>
    <t>Тригуб Александр</t>
  </si>
  <si>
    <t>Парчайкин Роман</t>
  </si>
  <si>
    <t>Горка</t>
  </si>
  <si>
    <t>Власов Владимир</t>
  </si>
  <si>
    <t>Норкин Артем</t>
  </si>
  <si>
    <t>Агеев Максим</t>
  </si>
  <si>
    <t>Лысенков Алексей</t>
  </si>
  <si>
    <t>Химки, Мос.обл.</t>
  </si>
  <si>
    <t>Поминов Максим</t>
  </si>
  <si>
    <t>Приморский кр</t>
  </si>
  <si>
    <t>Данченков Денис</t>
  </si>
  <si>
    <t>Барышников Андрей</t>
  </si>
  <si>
    <t>Мышакин Сергей</t>
  </si>
  <si>
    <t>Рытов Андрей</t>
  </si>
  <si>
    <t>Амурская обл</t>
  </si>
  <si>
    <t>Кудрявцев Александр</t>
  </si>
  <si>
    <t>Сидорин Егор</t>
  </si>
  <si>
    <t>Динамо</t>
  </si>
  <si>
    <t>Кошелев Артем</t>
  </si>
  <si>
    <t>Хлыстов Михаил</t>
  </si>
  <si>
    <t>Константинов Роман</t>
  </si>
  <si>
    <t>Иркутская обл.</t>
  </si>
  <si>
    <t>Бабич Егор</t>
  </si>
  <si>
    <t>Московский ПИ</t>
  </si>
  <si>
    <t>Братеньков Станислав</t>
  </si>
  <si>
    <t>6-ти 
стартов</t>
  </si>
  <si>
    <t>Первенство 
Хабаровского края</t>
  </si>
  <si>
    <t>Фестиваль 
ветеранов</t>
  </si>
  <si>
    <t>Приз 
Г.А. Коскинина</t>
  </si>
  <si>
    <t xml:space="preserve">    Финал 
Кубка  Акфы</t>
  </si>
  <si>
    <t>Кубок Хабаровсого 
(кр. Комсомольск)</t>
  </si>
  <si>
    <r>
      <t xml:space="preserve">                                         </t>
    </r>
    <r>
      <rPr>
        <b/>
        <sz val="14"/>
        <rFont val="Arial Cyr"/>
        <charset val="204"/>
      </rPr>
      <t>Сводный протокол соревнований по спортивному ориентированию Кубок Акфы - 2014</t>
    </r>
  </si>
  <si>
    <t>Кортылева Татьяна</t>
  </si>
  <si>
    <t>Савега Татьяна</t>
  </si>
  <si>
    <t>Митякова Елена</t>
  </si>
  <si>
    <t>СингурМарина</t>
  </si>
  <si>
    <t>Хабаров.район</t>
  </si>
  <si>
    <t>Ващенко Марина</t>
  </si>
  <si>
    <t>Шелопугина Ольга</t>
  </si>
  <si>
    <t>Гурина Татьяна</t>
  </si>
  <si>
    <t>Хынина Виктория</t>
  </si>
  <si>
    <t>Плеханова Елена</t>
  </si>
  <si>
    <t>Молодкина Татьяна</t>
  </si>
  <si>
    <t>Прокопьева  Елена</t>
  </si>
  <si>
    <t>Нуреева Наталья</t>
  </si>
  <si>
    <t>Приморс.край</t>
  </si>
  <si>
    <t>Шахватова Татьяна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</si>
</sst>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27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10"/>
      <name val="Arial Cyr"/>
      <charset val="204"/>
    </font>
    <font>
      <sz val="8"/>
      <color indexed="8"/>
      <name val="Arial Cyr"/>
      <charset val="204"/>
    </font>
    <font>
      <sz val="8"/>
      <name val="AcmeFont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10"/>
      <name val="Arial Cyr"/>
      <charset val="204"/>
    </font>
    <font>
      <sz val="8"/>
      <color indexed="8"/>
      <name val="Arial Cyr"/>
      <charset val="204"/>
    </font>
    <font>
      <sz val="9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8"/>
      <color indexed="72"/>
      <name val="Arial Cyr"/>
      <charset val="204"/>
    </font>
    <font>
      <sz val="8"/>
      <color indexed="10"/>
      <name val="Arial Cyr"/>
      <charset val="204"/>
    </font>
    <font>
      <sz val="11"/>
      <name val="Arial Cyr"/>
      <charset val="204"/>
    </font>
    <font>
      <b/>
      <sz val="12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color indexed="81"/>
      <name val="Tahoma"/>
      <charset val="204"/>
    </font>
    <font>
      <b/>
      <sz val="9"/>
      <color indexed="81"/>
      <name val="Tahoma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3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1" fillId="0" borderId="1" xfId="0" applyFont="1" applyFill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1" fillId="0" borderId="0" xfId="0" applyFont="1" applyBorder="1"/>
    <xf numFmtId="0" fontId="8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6" xfId="0" applyFont="1" applyBorder="1"/>
    <xf numFmtId="0" fontId="2" fillId="0" borderId="7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/>
    <xf numFmtId="0" fontId="2" fillId="0" borderId="4" xfId="0" applyFont="1" applyBorder="1"/>
    <xf numFmtId="0" fontId="1" fillId="2" borderId="1" xfId="0" applyFont="1" applyFill="1" applyBorder="1"/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/>
    <xf numFmtId="14" fontId="3" fillId="2" borderId="1" xfId="0" applyNumberFormat="1" applyFont="1" applyFill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5" fillId="0" borderId="8" xfId="0" applyNumberFormat="1" applyFont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6" xfId="0" applyFont="1" applyBorder="1" applyAlignment="1">
      <alignment horizontal="center"/>
    </xf>
    <xf numFmtId="0" fontId="8" fillId="0" borderId="2" xfId="0" applyFont="1" applyBorder="1" applyAlignment="1"/>
    <xf numFmtId="0" fontId="8" fillId="0" borderId="4" xfId="0" applyFont="1" applyBorder="1" applyAlignment="1"/>
    <xf numFmtId="0" fontId="16" fillId="2" borderId="1" xfId="0" applyFont="1" applyFill="1" applyBorder="1" applyAlignment="1">
      <alignment horizontal="center"/>
    </xf>
    <xf numFmtId="0" fontId="16" fillId="0" borderId="7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/>
    <xf numFmtId="0" fontId="1" fillId="3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2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3" borderId="3" xfId="0" applyFont="1" applyFill="1" applyBorder="1"/>
    <xf numFmtId="0" fontId="18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/>
    <xf numFmtId="0" fontId="4" fillId="2" borderId="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9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20" fillId="0" borderId="8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15" fillId="4" borderId="4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64" fontId="14" fillId="0" borderId="1" xfId="0" applyNumberFormat="1" applyFont="1" applyBorder="1"/>
    <xf numFmtId="164" fontId="14" fillId="0" borderId="4" xfId="0" applyNumberFormat="1" applyFont="1" applyBorder="1"/>
    <xf numFmtId="164" fontId="14" fillId="0" borderId="4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/>
    <xf numFmtId="0" fontId="8" fillId="0" borderId="11" xfId="0" applyFont="1" applyBorder="1"/>
    <xf numFmtId="0" fontId="0" fillId="0" borderId="11" xfId="0" applyBorder="1"/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0" fillId="0" borderId="10" xfId="0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/>
    <xf numFmtId="0" fontId="8" fillId="0" borderId="5" xfId="0" applyFont="1" applyBorder="1"/>
    <xf numFmtId="0" fontId="8" fillId="0" borderId="4" xfId="0" applyFont="1" applyBorder="1"/>
    <xf numFmtId="0" fontId="6" fillId="0" borderId="1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1" xfId="0" applyFont="1" applyBorder="1"/>
    <xf numFmtId="0" fontId="2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P252"/>
  <sheetViews>
    <sheetView view="pageBreakPreview" topLeftCell="A209" zoomScaleNormal="100" zoomScalePageLayoutView="125" workbookViewId="0">
      <selection activeCell="B215" sqref="B215"/>
    </sheetView>
  </sheetViews>
  <sheetFormatPr defaultColWidth="8.7109375" defaultRowHeight="12.75"/>
  <cols>
    <col min="1" max="1" width="3.5703125" customWidth="1"/>
    <col min="2" max="2" width="20.140625" customWidth="1"/>
    <col min="3" max="3" width="13" customWidth="1"/>
    <col min="4" max="4" width="9.140625" bestFit="1" customWidth="1"/>
    <col min="5" max="5" width="9.140625" customWidth="1"/>
    <col min="6" max="6" width="10" customWidth="1"/>
    <col min="7" max="7" width="9.140625" customWidth="1"/>
    <col min="8" max="9" width="10.28515625" customWidth="1"/>
    <col min="10" max="12" width="12.140625" customWidth="1"/>
    <col min="13" max="13" width="9.140625" customWidth="1"/>
    <col min="14" max="14" width="9" customWidth="1"/>
    <col min="15" max="15" width="10.140625" customWidth="1"/>
    <col min="16" max="16" width="7.42578125" customWidth="1"/>
  </cols>
  <sheetData>
    <row r="1" spans="1:16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5"/>
    </row>
    <row r="2" spans="1:16" ht="15.75">
      <c r="A2" s="158" t="s">
        <v>178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"/>
    </row>
    <row r="3" spans="1:16">
      <c r="A3" s="159" t="s">
        <v>156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"/>
    </row>
    <row r="4" spans="1:16">
      <c r="A4" s="2"/>
      <c r="B4" s="24" t="s">
        <v>5</v>
      </c>
      <c r="C4" s="45" t="s">
        <v>1</v>
      </c>
      <c r="D4" s="175" t="s">
        <v>6</v>
      </c>
      <c r="E4" s="176"/>
      <c r="F4" s="177"/>
      <c r="G4" s="168" t="s">
        <v>129</v>
      </c>
      <c r="H4" s="169"/>
      <c r="I4" s="169"/>
      <c r="J4" s="170"/>
      <c r="K4" s="156" t="s">
        <v>380</v>
      </c>
      <c r="L4" s="157"/>
      <c r="M4" s="165" t="s">
        <v>2</v>
      </c>
      <c r="N4" s="167"/>
      <c r="O4" s="14" t="s">
        <v>111</v>
      </c>
      <c r="P4" s="14" t="s">
        <v>113</v>
      </c>
    </row>
    <row r="5" spans="1:16">
      <c r="A5" s="2"/>
      <c r="B5" s="6"/>
      <c r="C5" s="6"/>
      <c r="D5" s="146">
        <v>41768</v>
      </c>
      <c r="E5" s="147">
        <v>41769</v>
      </c>
      <c r="F5" s="147">
        <v>41770</v>
      </c>
      <c r="G5" s="141">
        <v>41805</v>
      </c>
      <c r="H5" s="141">
        <v>41806</v>
      </c>
      <c r="I5" s="141">
        <v>41807</v>
      </c>
      <c r="J5" s="141">
        <v>41809</v>
      </c>
      <c r="K5" s="140">
        <v>41895</v>
      </c>
      <c r="L5" s="141">
        <v>41896</v>
      </c>
      <c r="M5" s="142">
        <v>41902</v>
      </c>
      <c r="N5" s="142">
        <v>41903</v>
      </c>
      <c r="O5" s="22" t="s">
        <v>112</v>
      </c>
      <c r="P5" s="3"/>
    </row>
    <row r="6" spans="1:16">
      <c r="A6" s="2">
        <v>1</v>
      </c>
      <c r="B6" s="38" t="s">
        <v>34</v>
      </c>
      <c r="C6" s="38" t="s">
        <v>16</v>
      </c>
      <c r="D6" s="78">
        <v>30</v>
      </c>
      <c r="E6" s="3">
        <v>16</v>
      </c>
      <c r="F6" s="3">
        <v>0</v>
      </c>
      <c r="G6" s="78">
        <v>22</v>
      </c>
      <c r="H6" s="3">
        <v>14</v>
      </c>
      <c r="I6" s="78">
        <v>25</v>
      </c>
      <c r="J6" s="78">
        <v>23</v>
      </c>
      <c r="K6" s="78">
        <v>30</v>
      </c>
      <c r="L6" s="78">
        <v>27</v>
      </c>
      <c r="M6" s="3">
        <v>17</v>
      </c>
      <c r="N6" s="3">
        <v>21</v>
      </c>
      <c r="O6" s="3">
        <f>D6+G6+I6+J6+K6+L6</f>
        <v>157</v>
      </c>
      <c r="P6" s="3">
        <v>1</v>
      </c>
    </row>
    <row r="7" spans="1:16">
      <c r="A7" s="2">
        <v>2</v>
      </c>
      <c r="B7" s="38" t="s">
        <v>250</v>
      </c>
      <c r="C7" s="9" t="s">
        <v>16</v>
      </c>
      <c r="D7" s="3">
        <v>18</v>
      </c>
      <c r="E7" s="3">
        <v>19</v>
      </c>
      <c r="F7" s="3">
        <v>0</v>
      </c>
      <c r="G7" s="78">
        <v>27</v>
      </c>
      <c r="H7" s="78">
        <v>27</v>
      </c>
      <c r="I7" s="3">
        <v>13</v>
      </c>
      <c r="J7" s="78">
        <v>27</v>
      </c>
      <c r="K7" s="78">
        <v>27</v>
      </c>
      <c r="L7" s="78">
        <v>21</v>
      </c>
      <c r="M7" s="78">
        <v>27</v>
      </c>
      <c r="N7" s="3"/>
      <c r="O7" s="3">
        <f>G7+H7+J7+K7+L7+M7</f>
        <v>156</v>
      </c>
      <c r="P7" s="3">
        <v>2</v>
      </c>
    </row>
    <row r="8" spans="1:16">
      <c r="A8" s="2">
        <v>3</v>
      </c>
      <c r="B8" s="38" t="s">
        <v>28</v>
      </c>
      <c r="C8" s="38" t="s">
        <v>11</v>
      </c>
      <c r="D8" s="78">
        <v>20</v>
      </c>
      <c r="E8" s="3">
        <v>10</v>
      </c>
      <c r="F8" s="3">
        <v>0</v>
      </c>
      <c r="G8" s="78">
        <v>30</v>
      </c>
      <c r="H8" s="78">
        <v>30</v>
      </c>
      <c r="I8" s="3">
        <v>2</v>
      </c>
      <c r="J8" s="78">
        <v>30</v>
      </c>
      <c r="K8" s="78">
        <v>20</v>
      </c>
      <c r="L8" s="3">
        <v>15</v>
      </c>
      <c r="M8" s="78">
        <v>25</v>
      </c>
      <c r="N8" s="3"/>
      <c r="O8" s="3">
        <f>D8+G8+H8+J8+K8+M8</f>
        <v>155</v>
      </c>
      <c r="P8" s="3">
        <v>3</v>
      </c>
    </row>
    <row r="9" spans="1:16">
      <c r="A9" s="2">
        <v>4</v>
      </c>
      <c r="B9" s="38" t="s">
        <v>194</v>
      </c>
      <c r="C9" s="38" t="s">
        <v>7</v>
      </c>
      <c r="D9" s="3">
        <v>17</v>
      </c>
      <c r="E9" s="3">
        <v>18</v>
      </c>
      <c r="F9" s="3">
        <v>0</v>
      </c>
      <c r="G9" s="78">
        <v>20</v>
      </c>
      <c r="H9" s="78">
        <v>21</v>
      </c>
      <c r="I9" s="3">
        <v>15</v>
      </c>
      <c r="J9" s="3">
        <v>1</v>
      </c>
      <c r="K9" s="78">
        <v>23</v>
      </c>
      <c r="L9" s="78">
        <v>30</v>
      </c>
      <c r="M9" s="78">
        <v>30</v>
      </c>
      <c r="N9" s="78">
        <v>27</v>
      </c>
      <c r="O9" s="3">
        <f>SUM(N9+M9+L9+K9+H9+G9)</f>
        <v>151</v>
      </c>
      <c r="P9" s="3">
        <v>4</v>
      </c>
    </row>
    <row r="10" spans="1:16">
      <c r="A10" s="2">
        <v>5</v>
      </c>
      <c r="B10" s="38" t="s">
        <v>32</v>
      </c>
      <c r="C10" s="38" t="s">
        <v>248</v>
      </c>
      <c r="D10" s="3">
        <v>21</v>
      </c>
      <c r="E10" s="78">
        <v>27</v>
      </c>
      <c r="F10" s="3">
        <v>0</v>
      </c>
      <c r="G10" s="78">
        <v>23</v>
      </c>
      <c r="H10" s="3">
        <v>20</v>
      </c>
      <c r="I10" s="78">
        <v>27</v>
      </c>
      <c r="J10" s="78">
        <v>22</v>
      </c>
      <c r="K10" s="78">
        <v>25</v>
      </c>
      <c r="L10" s="3">
        <v>19</v>
      </c>
      <c r="M10" s="78">
        <v>23</v>
      </c>
      <c r="N10" s="3">
        <v>22</v>
      </c>
      <c r="O10" s="3">
        <f>E10+G10+I10+J10+K10+M10</f>
        <v>147</v>
      </c>
      <c r="P10" s="3">
        <v>5</v>
      </c>
    </row>
    <row r="11" spans="1:16">
      <c r="A11" s="2">
        <v>6</v>
      </c>
      <c r="B11" s="38" t="s">
        <v>31</v>
      </c>
      <c r="C11" s="38" t="s">
        <v>55</v>
      </c>
      <c r="D11" s="78">
        <v>23</v>
      </c>
      <c r="E11" s="78">
        <v>23</v>
      </c>
      <c r="F11" s="3">
        <v>0</v>
      </c>
      <c r="G11" s="3">
        <v>11</v>
      </c>
      <c r="H11" s="78">
        <v>23</v>
      </c>
      <c r="I11" s="3">
        <v>17</v>
      </c>
      <c r="J11" s="3">
        <v>20</v>
      </c>
      <c r="K11" s="3"/>
      <c r="L11" s="78">
        <v>23</v>
      </c>
      <c r="M11" s="78">
        <v>22</v>
      </c>
      <c r="N11" s="78">
        <v>30</v>
      </c>
      <c r="O11" s="3">
        <f>SUM(N11+M11+L11+H11+E11+D11)</f>
        <v>144</v>
      </c>
      <c r="P11" s="3">
        <v>6</v>
      </c>
    </row>
    <row r="12" spans="1:16">
      <c r="A12" s="2">
        <v>7</v>
      </c>
      <c r="B12" s="38" t="s">
        <v>255</v>
      </c>
      <c r="C12" s="38" t="s">
        <v>41</v>
      </c>
      <c r="D12" s="78">
        <v>12</v>
      </c>
      <c r="E12" s="78">
        <v>30</v>
      </c>
      <c r="F12" s="3">
        <v>0</v>
      </c>
      <c r="G12" s="78">
        <v>19</v>
      </c>
      <c r="H12" s="3">
        <v>11</v>
      </c>
      <c r="I12" s="78">
        <v>30</v>
      </c>
      <c r="J12" s="78">
        <v>25</v>
      </c>
      <c r="K12" s="3"/>
      <c r="L12" s="3"/>
      <c r="M12" s="78">
        <v>20</v>
      </c>
      <c r="N12" s="3">
        <v>15</v>
      </c>
      <c r="O12" s="3">
        <f>D12+E12+G12+I12+J12+M12</f>
        <v>136</v>
      </c>
      <c r="P12" s="3">
        <v>7</v>
      </c>
    </row>
    <row r="13" spans="1:16">
      <c r="A13" s="2">
        <v>8</v>
      </c>
      <c r="B13" s="38" t="s">
        <v>245</v>
      </c>
      <c r="C13" s="38" t="s">
        <v>16</v>
      </c>
      <c r="D13" s="78">
        <v>27</v>
      </c>
      <c r="E13" s="78">
        <v>25</v>
      </c>
      <c r="F13" s="3">
        <v>0</v>
      </c>
      <c r="G13" s="3">
        <v>15</v>
      </c>
      <c r="H13" s="78">
        <v>18</v>
      </c>
      <c r="I13" s="3">
        <v>1</v>
      </c>
      <c r="J13" s="3">
        <v>1</v>
      </c>
      <c r="K13" s="3">
        <v>17</v>
      </c>
      <c r="L13" s="78">
        <v>25</v>
      </c>
      <c r="M13" s="78">
        <v>18</v>
      </c>
      <c r="N13" s="78">
        <v>23</v>
      </c>
      <c r="O13" s="3">
        <f>SUM(N13+M13+L13+H13+E13+D13)</f>
        <v>136</v>
      </c>
      <c r="P13" s="3">
        <v>8</v>
      </c>
    </row>
    <row r="14" spans="1:16">
      <c r="A14" s="2">
        <v>9</v>
      </c>
      <c r="B14" s="38" t="s">
        <v>246</v>
      </c>
      <c r="C14" s="38" t="s">
        <v>55</v>
      </c>
      <c r="D14" s="78">
        <v>25</v>
      </c>
      <c r="E14" s="78">
        <v>20</v>
      </c>
      <c r="F14" s="3">
        <v>0</v>
      </c>
      <c r="G14" s="3">
        <v>10</v>
      </c>
      <c r="H14" s="78">
        <v>22</v>
      </c>
      <c r="I14" s="3">
        <v>5</v>
      </c>
      <c r="J14" s="78">
        <v>14</v>
      </c>
      <c r="K14" s="78">
        <v>21</v>
      </c>
      <c r="L14" s="78">
        <v>18</v>
      </c>
      <c r="M14" s="3">
        <v>13</v>
      </c>
      <c r="N14" s="3">
        <v>9</v>
      </c>
      <c r="O14" s="3">
        <f>D14+E14+H14+J14+K14+L14</f>
        <v>120</v>
      </c>
      <c r="P14" s="3">
        <v>9</v>
      </c>
    </row>
    <row r="15" spans="1:16">
      <c r="A15" s="2">
        <v>10</v>
      </c>
      <c r="B15" s="38" t="s">
        <v>249</v>
      </c>
      <c r="C15" s="38" t="s">
        <v>55</v>
      </c>
      <c r="D15" s="78">
        <v>19</v>
      </c>
      <c r="E15" s="78">
        <v>21</v>
      </c>
      <c r="F15" s="3">
        <v>0</v>
      </c>
      <c r="G15" s="3">
        <v>1</v>
      </c>
      <c r="H15" s="3">
        <v>1</v>
      </c>
      <c r="I15" s="3">
        <v>10</v>
      </c>
      <c r="J15" s="3">
        <v>1</v>
      </c>
      <c r="K15" s="78">
        <v>14</v>
      </c>
      <c r="L15" s="78">
        <v>22</v>
      </c>
      <c r="M15" s="78">
        <v>19</v>
      </c>
      <c r="N15" s="78">
        <v>16</v>
      </c>
      <c r="O15" s="3">
        <f>SUM(N15+M15+L15+K15+E15+D15)</f>
        <v>111</v>
      </c>
      <c r="P15" s="3">
        <v>10</v>
      </c>
    </row>
    <row r="16" spans="1:16">
      <c r="A16" s="2">
        <v>11</v>
      </c>
      <c r="B16" s="38" t="s">
        <v>252</v>
      </c>
      <c r="C16" s="38" t="s">
        <v>41</v>
      </c>
      <c r="D16" s="78">
        <v>15</v>
      </c>
      <c r="E16" s="78">
        <v>11</v>
      </c>
      <c r="F16" s="3">
        <v>0</v>
      </c>
      <c r="G16" s="78">
        <v>25</v>
      </c>
      <c r="H16" s="3">
        <v>4</v>
      </c>
      <c r="I16" s="3">
        <v>6</v>
      </c>
      <c r="J16" s="3">
        <v>6</v>
      </c>
      <c r="K16" s="78">
        <v>16</v>
      </c>
      <c r="L16" s="78">
        <v>16</v>
      </c>
      <c r="M16" s="3">
        <v>4</v>
      </c>
      <c r="N16" s="78">
        <v>15</v>
      </c>
      <c r="O16" s="3">
        <f>SUM(N16+L16+K16+G16+E16+D16)</f>
        <v>98</v>
      </c>
      <c r="P16" s="3">
        <v>11</v>
      </c>
    </row>
    <row r="17" spans="1:16">
      <c r="A17" s="2">
        <v>12</v>
      </c>
      <c r="B17" s="38" t="s">
        <v>33</v>
      </c>
      <c r="C17" s="38" t="s">
        <v>41</v>
      </c>
      <c r="D17" s="78">
        <v>10</v>
      </c>
      <c r="E17" s="78">
        <v>13</v>
      </c>
      <c r="F17" s="3">
        <v>0</v>
      </c>
      <c r="G17" s="3">
        <v>1</v>
      </c>
      <c r="H17" s="3">
        <v>9</v>
      </c>
      <c r="I17" s="78">
        <v>22</v>
      </c>
      <c r="J17" s="78">
        <v>19</v>
      </c>
      <c r="K17" s="3"/>
      <c r="L17" s="3"/>
      <c r="M17" s="78">
        <v>16</v>
      </c>
      <c r="N17" s="78">
        <v>17</v>
      </c>
      <c r="O17" s="3">
        <f>SUM(N17+M17+J17+I17+E17+D17)</f>
        <v>97</v>
      </c>
      <c r="P17" s="3">
        <v>12</v>
      </c>
    </row>
    <row r="18" spans="1:16">
      <c r="A18" s="2">
        <v>13</v>
      </c>
      <c r="B18" s="38" t="s">
        <v>253</v>
      </c>
      <c r="C18" s="38" t="s">
        <v>55</v>
      </c>
      <c r="D18" s="78">
        <v>14</v>
      </c>
      <c r="E18" s="78">
        <v>17</v>
      </c>
      <c r="F18" s="3">
        <v>0</v>
      </c>
      <c r="G18" s="3">
        <v>6</v>
      </c>
      <c r="H18" s="3">
        <v>10</v>
      </c>
      <c r="I18" s="3">
        <v>1</v>
      </c>
      <c r="J18" s="3">
        <v>2</v>
      </c>
      <c r="K18" s="78">
        <v>19</v>
      </c>
      <c r="L18" s="78">
        <v>17</v>
      </c>
      <c r="M18" s="78">
        <v>14</v>
      </c>
      <c r="N18" s="78">
        <v>11</v>
      </c>
      <c r="O18" s="3">
        <v>92</v>
      </c>
      <c r="P18" s="3">
        <v>13</v>
      </c>
    </row>
    <row r="19" spans="1:16">
      <c r="A19" s="2">
        <v>14</v>
      </c>
      <c r="B19" s="38" t="s">
        <v>397</v>
      </c>
      <c r="C19" s="38" t="s">
        <v>81</v>
      </c>
      <c r="D19" s="3"/>
      <c r="E19" s="3"/>
      <c r="F19" s="3"/>
      <c r="G19" s="78">
        <v>12</v>
      </c>
      <c r="H19" s="78">
        <v>25</v>
      </c>
      <c r="I19" s="78">
        <v>21</v>
      </c>
      <c r="J19" s="78">
        <v>21</v>
      </c>
      <c r="K19" s="3"/>
      <c r="L19" s="3"/>
      <c r="M19" s="3"/>
      <c r="N19" s="78">
        <v>13</v>
      </c>
      <c r="O19" s="3">
        <f>SUM(N19+J19+I19+H19+G19)</f>
        <v>92</v>
      </c>
      <c r="P19" s="3">
        <v>14</v>
      </c>
    </row>
    <row r="20" spans="1:16">
      <c r="A20" s="2">
        <v>15</v>
      </c>
      <c r="B20" s="38" t="s">
        <v>256</v>
      </c>
      <c r="C20" s="38" t="s">
        <v>11</v>
      </c>
      <c r="D20" s="78">
        <v>11</v>
      </c>
      <c r="E20" s="78">
        <v>9</v>
      </c>
      <c r="F20" s="3">
        <v>0</v>
      </c>
      <c r="G20" s="3">
        <v>1</v>
      </c>
      <c r="H20" s="3">
        <v>1</v>
      </c>
      <c r="I20" s="78">
        <v>16</v>
      </c>
      <c r="J20" s="3">
        <v>1</v>
      </c>
      <c r="K20" s="78">
        <v>15</v>
      </c>
      <c r="L20" s="78">
        <v>12</v>
      </c>
      <c r="M20" s="3">
        <v>9</v>
      </c>
      <c r="N20" s="78">
        <v>25</v>
      </c>
      <c r="O20" s="3">
        <f>SUM(N20+L20+K20+I20+E20+D20)</f>
        <v>88</v>
      </c>
      <c r="P20" s="3">
        <v>15</v>
      </c>
    </row>
    <row r="21" spans="1:16">
      <c r="A21" s="2">
        <v>16</v>
      </c>
      <c r="B21" s="38" t="s">
        <v>257</v>
      </c>
      <c r="C21" s="38" t="s">
        <v>41</v>
      </c>
      <c r="D21" s="78">
        <v>9</v>
      </c>
      <c r="E21" s="78">
        <v>14</v>
      </c>
      <c r="F21" s="3">
        <v>0</v>
      </c>
      <c r="G21" s="78">
        <v>16</v>
      </c>
      <c r="H21" s="78">
        <v>3</v>
      </c>
      <c r="I21" s="3">
        <v>1</v>
      </c>
      <c r="J21" s="78">
        <v>18</v>
      </c>
      <c r="K21" s="3"/>
      <c r="L21" s="3"/>
      <c r="M21" s="78">
        <v>21</v>
      </c>
      <c r="N21" s="3"/>
      <c r="O21" s="3">
        <f>SUM(M21+J21+H21+G21+E21+D21)</f>
        <v>81</v>
      </c>
      <c r="P21" s="3">
        <v>16</v>
      </c>
    </row>
    <row r="22" spans="1:16">
      <c r="A22" s="2">
        <v>17</v>
      </c>
      <c r="B22" s="38" t="s">
        <v>258</v>
      </c>
      <c r="C22" s="38" t="s">
        <v>141</v>
      </c>
      <c r="D22" s="78">
        <v>8</v>
      </c>
      <c r="E22" s="78">
        <v>12</v>
      </c>
      <c r="F22" s="3">
        <v>0</v>
      </c>
      <c r="G22" s="3">
        <v>1</v>
      </c>
      <c r="H22" s="3">
        <v>1</v>
      </c>
      <c r="I22" s="3">
        <v>1</v>
      </c>
      <c r="J22" s="78">
        <v>13</v>
      </c>
      <c r="K22" s="78">
        <v>18</v>
      </c>
      <c r="L22" s="78">
        <v>14</v>
      </c>
      <c r="M22" s="3">
        <v>6</v>
      </c>
      <c r="N22" s="78">
        <v>12</v>
      </c>
      <c r="O22" s="3">
        <f>SUM(N22+L22+K22+J22+E22+D22)</f>
        <v>77</v>
      </c>
      <c r="P22" s="3">
        <v>17</v>
      </c>
    </row>
    <row r="23" spans="1:16">
      <c r="A23" s="2">
        <v>18</v>
      </c>
      <c r="B23" s="38" t="s">
        <v>247</v>
      </c>
      <c r="C23" s="38" t="s">
        <v>41</v>
      </c>
      <c r="D23" s="78">
        <v>22</v>
      </c>
      <c r="E23" s="78">
        <v>22</v>
      </c>
      <c r="F23" s="3">
        <v>0</v>
      </c>
      <c r="G23" s="3"/>
      <c r="H23" s="3"/>
      <c r="I23" s="3"/>
      <c r="J23" s="3"/>
      <c r="K23" s="3"/>
      <c r="L23" s="3"/>
      <c r="M23" s="78">
        <v>8</v>
      </c>
      <c r="N23" s="78">
        <v>18</v>
      </c>
      <c r="O23" s="3">
        <v>70</v>
      </c>
      <c r="P23" s="3">
        <v>18</v>
      </c>
    </row>
    <row r="24" spans="1:16">
      <c r="A24" s="2">
        <v>19</v>
      </c>
      <c r="B24" s="38" t="s">
        <v>428</v>
      </c>
      <c r="C24" s="38" t="s">
        <v>201</v>
      </c>
      <c r="D24" s="3"/>
      <c r="E24" s="3"/>
      <c r="F24" s="3"/>
      <c r="G24" s="3"/>
      <c r="H24" s="3"/>
      <c r="I24" s="3"/>
      <c r="J24" s="3"/>
      <c r="K24" s="78">
        <v>22</v>
      </c>
      <c r="L24" s="78">
        <v>20</v>
      </c>
      <c r="M24" s="78">
        <v>15</v>
      </c>
      <c r="N24" s="78">
        <v>10</v>
      </c>
      <c r="O24" s="3">
        <v>67</v>
      </c>
      <c r="P24" s="3">
        <v>19</v>
      </c>
    </row>
    <row r="25" spans="1:16">
      <c r="A25" s="2">
        <v>20</v>
      </c>
      <c r="B25" s="38" t="s">
        <v>398</v>
      </c>
      <c r="C25" s="38" t="s">
        <v>81</v>
      </c>
      <c r="D25" s="3"/>
      <c r="E25" s="3"/>
      <c r="F25" s="3"/>
      <c r="G25" s="78">
        <v>18</v>
      </c>
      <c r="H25" s="78">
        <v>19</v>
      </c>
      <c r="I25" s="78">
        <v>20</v>
      </c>
      <c r="J25" s="78">
        <v>8</v>
      </c>
      <c r="K25" s="3"/>
      <c r="L25" s="3"/>
      <c r="M25" s="3"/>
      <c r="N25" s="3"/>
      <c r="O25" s="3">
        <f>J25+I25+H25+G25</f>
        <v>65</v>
      </c>
      <c r="P25" s="3">
        <v>20</v>
      </c>
    </row>
    <row r="26" spans="1:16">
      <c r="A26" s="2">
        <v>21</v>
      </c>
      <c r="B26" s="38" t="s">
        <v>399</v>
      </c>
      <c r="C26" s="38" t="s">
        <v>275</v>
      </c>
      <c r="D26" s="3"/>
      <c r="E26" s="3"/>
      <c r="F26" s="3"/>
      <c r="G26" s="78">
        <v>17</v>
      </c>
      <c r="H26" s="78">
        <v>17</v>
      </c>
      <c r="I26" s="78">
        <v>7</v>
      </c>
      <c r="J26" s="78">
        <v>16</v>
      </c>
      <c r="K26" s="3"/>
      <c r="L26" s="3"/>
      <c r="M26" s="3"/>
      <c r="N26" s="3"/>
      <c r="O26" s="3">
        <f>J26+I26+H26+G26</f>
        <v>57</v>
      </c>
      <c r="P26" s="3">
        <v>21</v>
      </c>
    </row>
    <row r="27" spans="1:16">
      <c r="A27" s="2">
        <v>22</v>
      </c>
      <c r="B27" s="38" t="s">
        <v>400</v>
      </c>
      <c r="C27" s="38" t="s">
        <v>141</v>
      </c>
      <c r="D27" s="3"/>
      <c r="E27" s="3"/>
      <c r="F27" s="3"/>
      <c r="G27" s="78">
        <v>8</v>
      </c>
      <c r="H27" s="78">
        <v>13</v>
      </c>
      <c r="I27" s="78">
        <v>18</v>
      </c>
      <c r="J27" s="78">
        <v>17</v>
      </c>
      <c r="K27" s="3"/>
      <c r="L27" s="3"/>
      <c r="M27" s="3"/>
      <c r="N27" s="3"/>
      <c r="O27" s="3">
        <f>J27+I27+H27+G27</f>
        <v>56</v>
      </c>
      <c r="P27" s="3">
        <v>22</v>
      </c>
    </row>
    <row r="28" spans="1:16">
      <c r="A28" s="2">
        <v>23</v>
      </c>
      <c r="B28" s="38" t="s">
        <v>401</v>
      </c>
      <c r="C28" s="38" t="s">
        <v>210</v>
      </c>
      <c r="D28" s="3"/>
      <c r="E28" s="3"/>
      <c r="F28" s="3"/>
      <c r="G28" s="78">
        <v>9</v>
      </c>
      <c r="H28" s="78">
        <v>12</v>
      </c>
      <c r="I28" s="78">
        <v>23</v>
      </c>
      <c r="J28" s="78">
        <v>9</v>
      </c>
      <c r="K28" s="3"/>
      <c r="L28" s="3"/>
      <c r="M28" s="3"/>
      <c r="N28" s="3"/>
      <c r="O28" s="3">
        <f>J28+I28+H28+G28</f>
        <v>53</v>
      </c>
      <c r="P28" s="3">
        <v>23</v>
      </c>
    </row>
    <row r="29" spans="1:16">
      <c r="A29" s="2">
        <v>24</v>
      </c>
      <c r="B29" s="38" t="s">
        <v>402</v>
      </c>
      <c r="C29" s="38" t="s">
        <v>141</v>
      </c>
      <c r="D29" s="3"/>
      <c r="E29" s="3"/>
      <c r="F29" s="3"/>
      <c r="G29" s="78">
        <v>5</v>
      </c>
      <c r="H29" s="78">
        <v>15</v>
      </c>
      <c r="I29" s="78">
        <v>14</v>
      </c>
      <c r="J29" s="78">
        <v>15</v>
      </c>
      <c r="K29" s="3"/>
      <c r="L29" s="3"/>
      <c r="M29" s="3"/>
      <c r="N29" s="3"/>
      <c r="O29" s="3">
        <f>J29+I29+H29+G29</f>
        <v>49</v>
      </c>
      <c r="P29" s="3">
        <v>24</v>
      </c>
    </row>
    <row r="30" spans="1:16">
      <c r="A30" s="2">
        <v>25</v>
      </c>
      <c r="B30" s="38" t="s">
        <v>411</v>
      </c>
      <c r="C30" s="38" t="s">
        <v>291</v>
      </c>
      <c r="D30" s="3"/>
      <c r="E30" s="3"/>
      <c r="F30" s="3"/>
      <c r="G30" s="78">
        <v>4</v>
      </c>
      <c r="H30" s="78">
        <v>1</v>
      </c>
      <c r="I30" s="78">
        <v>9</v>
      </c>
      <c r="J30" s="78">
        <v>1</v>
      </c>
      <c r="K30" s="3"/>
      <c r="L30" s="3"/>
      <c r="M30" s="78">
        <v>12</v>
      </c>
      <c r="N30" s="78">
        <v>20</v>
      </c>
      <c r="O30" s="3">
        <f>SUM(N30+M30+J30+I30+H30+G30)</f>
        <v>47</v>
      </c>
      <c r="P30" s="3">
        <v>25</v>
      </c>
    </row>
    <row r="31" spans="1:16">
      <c r="A31" s="2">
        <v>26</v>
      </c>
      <c r="B31" s="38" t="s">
        <v>254</v>
      </c>
      <c r="C31" s="38" t="s">
        <v>55</v>
      </c>
      <c r="D31" s="78">
        <v>13</v>
      </c>
      <c r="E31" s="78">
        <v>15</v>
      </c>
      <c r="F31" s="3">
        <v>0</v>
      </c>
      <c r="G31" s="78">
        <v>3</v>
      </c>
      <c r="H31" s="3"/>
      <c r="I31" s="78">
        <v>1</v>
      </c>
      <c r="J31" s="78">
        <v>1</v>
      </c>
      <c r="K31" s="3"/>
      <c r="L31" s="78">
        <v>13</v>
      </c>
      <c r="M31" s="3"/>
      <c r="N31" s="3"/>
      <c r="O31" s="3">
        <f>SUM(L31+J31+I31+G31+E31+D31)</f>
        <v>46</v>
      </c>
      <c r="P31" s="3">
        <v>26</v>
      </c>
    </row>
    <row r="32" spans="1:16">
      <c r="A32" s="2">
        <v>27</v>
      </c>
      <c r="B32" s="16" t="s">
        <v>408</v>
      </c>
      <c r="C32" s="2" t="s">
        <v>409</v>
      </c>
      <c r="D32" s="3"/>
      <c r="E32" s="3"/>
      <c r="F32" s="3"/>
      <c r="G32" s="78">
        <v>1</v>
      </c>
      <c r="H32" s="78">
        <v>6</v>
      </c>
      <c r="I32" s="78">
        <v>11</v>
      </c>
      <c r="J32" s="78">
        <v>1</v>
      </c>
      <c r="K32" s="3"/>
      <c r="L32" s="3"/>
      <c r="M32" s="78">
        <v>7</v>
      </c>
      <c r="N32" s="78">
        <v>19</v>
      </c>
      <c r="O32" s="3">
        <f>SUM(N32+M32+J32+I32+H32+G32)</f>
        <v>45</v>
      </c>
      <c r="P32" s="3">
        <v>27</v>
      </c>
    </row>
    <row r="33" spans="1:16">
      <c r="A33" s="2">
        <v>28</v>
      </c>
      <c r="B33" s="38" t="s">
        <v>259</v>
      </c>
      <c r="C33" s="38" t="s">
        <v>141</v>
      </c>
      <c r="D33" s="78">
        <v>7</v>
      </c>
      <c r="E33" s="78">
        <v>0</v>
      </c>
      <c r="F33" s="78">
        <v>8</v>
      </c>
      <c r="G33" s="3"/>
      <c r="H33" s="3"/>
      <c r="I33" s="3"/>
      <c r="J33" s="3"/>
      <c r="K33" s="78">
        <v>13</v>
      </c>
      <c r="L33" s="78">
        <v>11</v>
      </c>
      <c r="M33" s="3"/>
      <c r="N33" s="3"/>
      <c r="O33" s="3">
        <v>39</v>
      </c>
      <c r="P33" s="3">
        <v>28</v>
      </c>
    </row>
    <row r="34" spans="1:16">
      <c r="A34" s="2">
        <v>29</v>
      </c>
      <c r="B34" s="38" t="s">
        <v>405</v>
      </c>
      <c r="C34" s="38" t="s">
        <v>406</v>
      </c>
      <c r="D34" s="3"/>
      <c r="E34" s="3"/>
      <c r="F34" s="3"/>
      <c r="G34" s="78">
        <v>1</v>
      </c>
      <c r="H34" s="78">
        <v>1</v>
      </c>
      <c r="I34" s="78">
        <v>19</v>
      </c>
      <c r="J34" s="78">
        <v>7</v>
      </c>
      <c r="K34" s="3"/>
      <c r="L34" s="3"/>
      <c r="M34" s="78">
        <v>2</v>
      </c>
      <c r="N34" s="78">
        <v>6</v>
      </c>
      <c r="O34" s="3">
        <f>SUM(N34+M34+J34+I34+H34+G34)</f>
        <v>36</v>
      </c>
      <c r="P34" s="3">
        <v>29</v>
      </c>
    </row>
    <row r="35" spans="1:16">
      <c r="A35" s="2">
        <v>30</v>
      </c>
      <c r="B35" s="38" t="s">
        <v>407</v>
      </c>
      <c r="C35" s="38" t="s">
        <v>11</v>
      </c>
      <c r="D35" s="3"/>
      <c r="E35" s="3"/>
      <c r="F35" s="3"/>
      <c r="G35" s="78">
        <v>7</v>
      </c>
      <c r="H35" s="78">
        <v>1</v>
      </c>
      <c r="I35" s="78">
        <v>1</v>
      </c>
      <c r="J35" s="78">
        <v>10</v>
      </c>
      <c r="K35" s="3"/>
      <c r="L35" s="3"/>
      <c r="M35" s="78">
        <v>10</v>
      </c>
      <c r="N35" s="78">
        <v>7</v>
      </c>
      <c r="O35" s="3">
        <f>SUM(N35+M35+J35+I35+H35+G35)</f>
        <v>36</v>
      </c>
      <c r="P35" s="3">
        <v>30</v>
      </c>
    </row>
    <row r="36" spans="1:16">
      <c r="A36" s="2">
        <v>31</v>
      </c>
      <c r="B36" s="38" t="s">
        <v>251</v>
      </c>
      <c r="C36" s="38" t="s">
        <v>41</v>
      </c>
      <c r="D36" s="78">
        <v>16</v>
      </c>
      <c r="E36" s="78">
        <v>7</v>
      </c>
      <c r="F36" s="3">
        <v>0</v>
      </c>
      <c r="G36" s="78">
        <v>1</v>
      </c>
      <c r="H36" s="78">
        <v>1</v>
      </c>
      <c r="I36" s="78">
        <v>1</v>
      </c>
      <c r="J36" s="78">
        <v>4</v>
      </c>
      <c r="K36" s="3"/>
      <c r="L36" s="3"/>
      <c r="M36" s="78">
        <v>5</v>
      </c>
      <c r="N36" s="3"/>
      <c r="O36" s="3">
        <v>35</v>
      </c>
      <c r="P36" s="3">
        <v>31</v>
      </c>
    </row>
    <row r="37" spans="1:16">
      <c r="A37" s="2">
        <v>32</v>
      </c>
      <c r="B37" s="38" t="s">
        <v>403</v>
      </c>
      <c r="C37" s="38" t="s">
        <v>81</v>
      </c>
      <c r="D37" s="3"/>
      <c r="E37" s="3"/>
      <c r="F37" s="3"/>
      <c r="G37" s="78">
        <v>13</v>
      </c>
      <c r="H37" s="78">
        <v>16</v>
      </c>
      <c r="I37" s="78">
        <v>3</v>
      </c>
      <c r="J37" s="78">
        <v>1</v>
      </c>
      <c r="K37" s="3"/>
      <c r="L37" s="3"/>
      <c r="M37" s="3"/>
      <c r="N37" s="3"/>
      <c r="O37" s="3">
        <f>J37+I37+H37+G37</f>
        <v>33</v>
      </c>
      <c r="P37" s="3">
        <v>32</v>
      </c>
    </row>
    <row r="38" spans="1:16">
      <c r="A38" s="2">
        <v>33</v>
      </c>
      <c r="B38" s="38" t="s">
        <v>404</v>
      </c>
      <c r="C38" s="38" t="s">
        <v>350</v>
      </c>
      <c r="D38" s="3"/>
      <c r="E38" s="3"/>
      <c r="F38" s="3"/>
      <c r="G38" s="78">
        <v>21</v>
      </c>
      <c r="H38" s="78">
        <v>7</v>
      </c>
      <c r="I38" s="78"/>
      <c r="J38" s="78">
        <v>1</v>
      </c>
      <c r="K38" s="3"/>
      <c r="L38" s="3"/>
      <c r="M38" s="3"/>
      <c r="N38" s="3"/>
      <c r="O38" s="3">
        <f>J38+H38+G38</f>
        <v>29</v>
      </c>
      <c r="P38" s="3">
        <v>33</v>
      </c>
    </row>
    <row r="39" spans="1:16">
      <c r="A39" s="2">
        <v>34</v>
      </c>
      <c r="B39" s="9" t="s">
        <v>289</v>
      </c>
      <c r="C39" s="2" t="s">
        <v>350</v>
      </c>
      <c r="D39" s="3"/>
      <c r="E39" s="3"/>
      <c r="F39" s="3"/>
      <c r="G39" s="78">
        <v>1</v>
      </c>
      <c r="H39" s="78">
        <v>1</v>
      </c>
      <c r="I39" s="78">
        <v>12</v>
      </c>
      <c r="J39" s="78">
        <v>12</v>
      </c>
      <c r="K39" s="3"/>
      <c r="L39" s="3"/>
      <c r="M39" s="3"/>
      <c r="N39" s="3"/>
      <c r="O39" s="3">
        <v>26</v>
      </c>
      <c r="P39" s="3">
        <v>34</v>
      </c>
    </row>
    <row r="40" spans="1:16">
      <c r="A40" s="2">
        <v>35</v>
      </c>
      <c r="B40" s="38" t="s">
        <v>452</v>
      </c>
      <c r="C40" s="38" t="s">
        <v>248</v>
      </c>
      <c r="D40" s="3"/>
      <c r="E40" s="3"/>
      <c r="F40" s="3"/>
      <c r="G40" s="3"/>
      <c r="H40" s="3"/>
      <c r="I40" s="3"/>
      <c r="J40" s="3"/>
      <c r="K40" s="3"/>
      <c r="L40" s="3"/>
      <c r="M40" s="78">
        <v>11</v>
      </c>
      <c r="N40" s="78">
        <v>14</v>
      </c>
      <c r="O40" s="3">
        <v>25</v>
      </c>
      <c r="P40" s="3">
        <v>35</v>
      </c>
    </row>
    <row r="41" spans="1:16">
      <c r="A41" s="2">
        <v>36</v>
      </c>
      <c r="B41" s="38" t="s">
        <v>410</v>
      </c>
      <c r="C41" s="38" t="s">
        <v>275</v>
      </c>
      <c r="D41" s="3"/>
      <c r="E41" s="3"/>
      <c r="F41" s="3"/>
      <c r="G41" s="78">
        <v>14</v>
      </c>
      <c r="H41" s="78">
        <v>1</v>
      </c>
      <c r="I41" s="78">
        <v>1</v>
      </c>
      <c r="J41" s="78">
        <v>1</v>
      </c>
      <c r="K41" s="3"/>
      <c r="L41" s="3"/>
      <c r="M41" s="3"/>
      <c r="N41" s="3"/>
      <c r="O41" s="3">
        <v>17</v>
      </c>
      <c r="P41" s="3">
        <v>36</v>
      </c>
    </row>
    <row r="42" spans="1:16">
      <c r="A42" s="2">
        <v>37</v>
      </c>
      <c r="B42" s="38" t="s">
        <v>414</v>
      </c>
      <c r="C42" s="38" t="s">
        <v>210</v>
      </c>
      <c r="D42" s="3"/>
      <c r="E42" s="3"/>
      <c r="F42" s="3"/>
      <c r="G42" s="78">
        <v>1</v>
      </c>
      <c r="H42" s="78">
        <v>1</v>
      </c>
      <c r="I42" s="78">
        <v>4</v>
      </c>
      <c r="J42" s="3"/>
      <c r="K42" s="3"/>
      <c r="L42" s="3"/>
      <c r="M42" s="78">
        <v>1</v>
      </c>
      <c r="N42" s="78">
        <v>8</v>
      </c>
      <c r="O42" s="3">
        <v>15</v>
      </c>
      <c r="P42" s="3">
        <v>37</v>
      </c>
    </row>
    <row r="43" spans="1:16">
      <c r="A43" s="2">
        <v>38</v>
      </c>
      <c r="B43" s="38" t="s">
        <v>412</v>
      </c>
      <c r="C43" s="38" t="s">
        <v>350</v>
      </c>
      <c r="D43" s="3"/>
      <c r="E43" s="3"/>
      <c r="F43" s="3"/>
      <c r="G43" s="78">
        <v>1</v>
      </c>
      <c r="H43" s="78">
        <v>1</v>
      </c>
      <c r="I43" s="78">
        <v>1</v>
      </c>
      <c r="J43" s="78">
        <v>11</v>
      </c>
      <c r="K43" s="3"/>
      <c r="L43" s="3"/>
      <c r="M43" s="52"/>
      <c r="N43" s="52"/>
      <c r="O43" s="3">
        <v>14</v>
      </c>
      <c r="P43" s="3">
        <v>38</v>
      </c>
    </row>
    <row r="44" spans="1:16">
      <c r="A44" s="2">
        <v>39</v>
      </c>
      <c r="B44" s="38" t="s">
        <v>261</v>
      </c>
      <c r="C44" s="38" t="s">
        <v>141</v>
      </c>
      <c r="D44" s="78">
        <v>5</v>
      </c>
      <c r="E44" s="78">
        <v>8</v>
      </c>
      <c r="F44" s="78">
        <v>0</v>
      </c>
      <c r="G44" s="3"/>
      <c r="H44" s="3"/>
      <c r="I44" s="3"/>
      <c r="J44" s="3"/>
      <c r="K44" s="3"/>
      <c r="L44" s="3"/>
      <c r="M44" s="3"/>
      <c r="N44" s="3"/>
      <c r="O44" s="3">
        <v>13</v>
      </c>
      <c r="P44" s="3">
        <v>39</v>
      </c>
    </row>
    <row r="45" spans="1:16">
      <c r="A45" s="2">
        <v>40</v>
      </c>
      <c r="B45" s="38" t="s">
        <v>413</v>
      </c>
      <c r="C45" s="38" t="s">
        <v>141</v>
      </c>
      <c r="D45" s="3"/>
      <c r="E45" s="3"/>
      <c r="F45" s="3"/>
      <c r="G45" s="78">
        <v>1</v>
      </c>
      <c r="H45" s="78">
        <v>2</v>
      </c>
      <c r="I45" s="78">
        <v>8</v>
      </c>
      <c r="J45" s="78">
        <v>1</v>
      </c>
      <c r="K45" s="3"/>
      <c r="L45" s="3"/>
      <c r="M45" s="3"/>
      <c r="N45" s="3"/>
      <c r="O45" s="3">
        <v>12</v>
      </c>
      <c r="P45" s="3">
        <v>40</v>
      </c>
    </row>
    <row r="46" spans="1:16">
      <c r="A46" s="2">
        <v>41</v>
      </c>
      <c r="B46" s="38" t="s">
        <v>260</v>
      </c>
      <c r="C46" s="38" t="s">
        <v>141</v>
      </c>
      <c r="D46" s="78">
        <v>6</v>
      </c>
      <c r="E46" s="78">
        <v>0</v>
      </c>
      <c r="F46" s="78">
        <v>0</v>
      </c>
      <c r="G46" s="3"/>
      <c r="H46" s="3"/>
      <c r="I46" s="3"/>
      <c r="J46" s="3"/>
      <c r="K46" s="3"/>
      <c r="L46" s="3"/>
      <c r="M46" s="78">
        <v>1</v>
      </c>
      <c r="N46" s="78">
        <v>5</v>
      </c>
      <c r="O46" s="3">
        <v>12</v>
      </c>
      <c r="P46" s="3">
        <v>41</v>
      </c>
    </row>
    <row r="47" spans="1:16">
      <c r="A47" s="2">
        <v>42</v>
      </c>
      <c r="B47" s="38" t="s">
        <v>415</v>
      </c>
      <c r="C47" s="38" t="s">
        <v>416</v>
      </c>
      <c r="D47" s="3"/>
      <c r="E47" s="3"/>
      <c r="F47" s="3"/>
      <c r="G47" s="3"/>
      <c r="H47" s="78">
        <v>5</v>
      </c>
      <c r="I47" s="3"/>
      <c r="J47" s="78">
        <v>1</v>
      </c>
      <c r="K47" s="3"/>
      <c r="L47" s="3"/>
      <c r="M47" s="3"/>
      <c r="N47" s="3"/>
      <c r="O47" s="3">
        <v>6</v>
      </c>
      <c r="P47" s="3">
        <v>42</v>
      </c>
    </row>
    <row r="48" spans="1:16">
      <c r="A48" s="2">
        <v>43</v>
      </c>
      <c r="B48" s="38" t="s">
        <v>417</v>
      </c>
      <c r="C48" s="38" t="s">
        <v>350</v>
      </c>
      <c r="D48" s="3"/>
      <c r="E48" s="3"/>
      <c r="F48" s="3"/>
      <c r="G48" s="3"/>
      <c r="H48" s="3"/>
      <c r="I48" s="78">
        <v>1</v>
      </c>
      <c r="J48" s="78">
        <v>5</v>
      </c>
      <c r="K48" s="3"/>
      <c r="L48" s="3"/>
      <c r="M48" s="3"/>
      <c r="N48" s="3"/>
      <c r="O48" s="3">
        <v>6</v>
      </c>
      <c r="P48" s="3">
        <v>43</v>
      </c>
    </row>
    <row r="49" spans="1:16">
      <c r="A49" s="2">
        <v>44</v>
      </c>
      <c r="B49" s="38" t="s">
        <v>418</v>
      </c>
      <c r="C49" s="38" t="s">
        <v>275</v>
      </c>
      <c r="D49" s="3"/>
      <c r="E49" s="3"/>
      <c r="F49" s="3"/>
      <c r="G49" s="3"/>
      <c r="H49" s="3"/>
      <c r="I49" s="78">
        <v>1</v>
      </c>
      <c r="J49" s="78">
        <v>3</v>
      </c>
      <c r="K49" s="3"/>
      <c r="L49" s="3"/>
      <c r="M49" s="3"/>
      <c r="N49" s="3"/>
      <c r="O49" s="3">
        <v>4</v>
      </c>
      <c r="P49" s="3">
        <v>44</v>
      </c>
    </row>
    <row r="50" spans="1:16">
      <c r="A50" s="2">
        <v>45</v>
      </c>
      <c r="B50" s="38" t="s">
        <v>419</v>
      </c>
      <c r="C50" s="38" t="s">
        <v>409</v>
      </c>
      <c r="D50" s="3"/>
      <c r="E50" s="3"/>
      <c r="F50" s="3"/>
      <c r="G50" s="78">
        <v>2</v>
      </c>
      <c r="H50" s="3"/>
      <c r="I50" s="78">
        <v>1</v>
      </c>
      <c r="J50" s="3"/>
      <c r="K50" s="3"/>
      <c r="L50" s="3"/>
      <c r="M50" s="78">
        <v>1</v>
      </c>
      <c r="N50" s="3"/>
      <c r="O50" s="3">
        <v>4</v>
      </c>
      <c r="P50" s="3">
        <v>45</v>
      </c>
    </row>
    <row r="51" spans="1:16">
      <c r="A51" s="2">
        <v>46</v>
      </c>
      <c r="B51" s="38" t="s">
        <v>420</v>
      </c>
      <c r="C51" s="38" t="s">
        <v>421</v>
      </c>
      <c r="D51" s="3"/>
      <c r="E51" s="3"/>
      <c r="F51" s="3"/>
      <c r="G51" s="78">
        <v>1</v>
      </c>
      <c r="H51" s="78">
        <v>1</v>
      </c>
      <c r="I51" s="78">
        <v>1</v>
      </c>
      <c r="J51" s="3"/>
      <c r="K51" s="3"/>
      <c r="L51" s="3"/>
      <c r="M51" s="3"/>
      <c r="N51" s="3"/>
      <c r="O51" s="3">
        <v>3</v>
      </c>
      <c r="P51" s="3">
        <v>46</v>
      </c>
    </row>
    <row r="52" spans="1:16">
      <c r="A52" s="2">
        <v>47</v>
      </c>
      <c r="B52" s="38" t="s">
        <v>422</v>
      </c>
      <c r="C52" s="38" t="s">
        <v>141</v>
      </c>
      <c r="D52" s="3"/>
      <c r="E52" s="3"/>
      <c r="F52" s="3"/>
      <c r="G52" s="3"/>
      <c r="H52" s="78">
        <v>1</v>
      </c>
      <c r="I52" s="78">
        <v>1</v>
      </c>
      <c r="J52" s="78">
        <v>1</v>
      </c>
      <c r="K52" s="3"/>
      <c r="L52" s="3"/>
      <c r="M52" s="3"/>
      <c r="N52" s="3"/>
      <c r="O52" s="3">
        <v>3</v>
      </c>
      <c r="P52" s="3">
        <v>47</v>
      </c>
    </row>
    <row r="53" spans="1:16">
      <c r="A53" s="2">
        <v>48</v>
      </c>
      <c r="B53" s="38" t="s">
        <v>453</v>
      </c>
      <c r="C53" s="38" t="s">
        <v>409</v>
      </c>
      <c r="D53" s="3"/>
      <c r="E53" s="3"/>
      <c r="F53" s="3"/>
      <c r="G53" s="3"/>
      <c r="H53" s="3"/>
      <c r="I53" s="3"/>
      <c r="J53" s="3"/>
      <c r="K53" s="3"/>
      <c r="L53" s="3"/>
      <c r="M53" s="78">
        <v>3</v>
      </c>
      <c r="N53" s="3"/>
      <c r="O53" s="3">
        <v>3</v>
      </c>
      <c r="P53" s="3">
        <v>48</v>
      </c>
    </row>
    <row r="54" spans="1:1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3"/>
    </row>
    <row r="55" spans="1:16">
      <c r="P55" s="3"/>
    </row>
    <row r="56" spans="1:16">
      <c r="P56" s="3"/>
    </row>
    <row r="57" spans="1:16">
      <c r="P57" s="3"/>
    </row>
    <row r="58" spans="1:16">
      <c r="P58" s="3"/>
    </row>
    <row r="59" spans="1:16" ht="15.75">
      <c r="A59" s="158" t="s">
        <v>178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3"/>
    </row>
    <row r="60" spans="1:16">
      <c r="A60" s="159" t="s">
        <v>147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3">
        <v>57</v>
      </c>
    </row>
    <row r="61" spans="1:16">
      <c r="A61" s="2"/>
      <c r="B61" s="24" t="s">
        <v>5</v>
      </c>
      <c r="C61" s="22" t="s">
        <v>1</v>
      </c>
      <c r="D61" s="172" t="s">
        <v>9</v>
      </c>
      <c r="E61" s="173"/>
      <c r="F61" s="174"/>
      <c r="G61" s="156" t="s">
        <v>129</v>
      </c>
      <c r="H61" s="161"/>
      <c r="I61" s="161"/>
      <c r="J61" s="161"/>
      <c r="K61" s="156" t="s">
        <v>380</v>
      </c>
      <c r="L61" s="157"/>
      <c r="M61" s="156" t="s">
        <v>2</v>
      </c>
      <c r="N61" s="157"/>
      <c r="O61" s="14" t="s">
        <v>111</v>
      </c>
      <c r="P61" s="3">
        <v>58</v>
      </c>
    </row>
    <row r="62" spans="1:16">
      <c r="A62" s="2"/>
      <c r="B62" s="6"/>
      <c r="C62" s="6"/>
      <c r="D62" s="146">
        <v>41768</v>
      </c>
      <c r="E62" s="147">
        <v>41769</v>
      </c>
      <c r="F62" s="147">
        <v>41770</v>
      </c>
      <c r="G62" s="141">
        <v>41805</v>
      </c>
      <c r="H62" s="141">
        <v>41806</v>
      </c>
      <c r="I62" s="141">
        <v>41807</v>
      </c>
      <c r="J62" s="141">
        <v>41809</v>
      </c>
      <c r="K62" s="140">
        <v>41895</v>
      </c>
      <c r="L62" s="141">
        <v>41896</v>
      </c>
      <c r="M62" s="142">
        <v>41902</v>
      </c>
      <c r="N62" s="142">
        <v>41903</v>
      </c>
      <c r="O62" s="22" t="s">
        <v>112</v>
      </c>
      <c r="P62" s="3">
        <v>59</v>
      </c>
    </row>
    <row r="63" spans="1:16">
      <c r="A63" s="2">
        <v>1</v>
      </c>
      <c r="B63" s="38" t="s">
        <v>10</v>
      </c>
      <c r="C63" s="38" t="s">
        <v>7</v>
      </c>
      <c r="D63" s="80">
        <v>30</v>
      </c>
      <c r="E63" s="81">
        <v>30</v>
      </c>
      <c r="F63" s="78">
        <v>30</v>
      </c>
      <c r="G63" s="82">
        <v>30</v>
      </c>
      <c r="H63" s="83">
        <v>30</v>
      </c>
      <c r="I63" s="84">
        <v>30</v>
      </c>
      <c r="J63" s="65">
        <v>30</v>
      </c>
      <c r="K63" s="65">
        <v>25</v>
      </c>
      <c r="L63" s="65">
        <v>30</v>
      </c>
      <c r="M63" s="3">
        <v>30</v>
      </c>
      <c r="N63" s="3">
        <v>27</v>
      </c>
      <c r="O63" s="3">
        <f>SUM(D63+E63+F63+G63+H63+I63)</f>
        <v>180</v>
      </c>
      <c r="P63" s="3">
        <v>60</v>
      </c>
    </row>
    <row r="64" spans="1:16">
      <c r="A64" s="2">
        <v>2</v>
      </c>
      <c r="B64" s="38" t="s">
        <v>27</v>
      </c>
      <c r="C64" s="38" t="s">
        <v>185</v>
      </c>
      <c r="D64" s="80">
        <v>27</v>
      </c>
      <c r="E64" s="81">
        <v>25</v>
      </c>
      <c r="F64" s="3">
        <v>21</v>
      </c>
      <c r="G64" s="63">
        <v>16</v>
      </c>
      <c r="H64" s="83">
        <v>21</v>
      </c>
      <c r="I64" s="84">
        <v>22</v>
      </c>
      <c r="J64" s="84">
        <v>27</v>
      </c>
      <c r="K64" s="65"/>
      <c r="L64" s="65"/>
      <c r="M64" s="78">
        <v>27</v>
      </c>
      <c r="N64" s="3">
        <v>0</v>
      </c>
      <c r="O64" s="3">
        <f>D64+E64+H64+I64+J64+M64</f>
        <v>149</v>
      </c>
      <c r="P64" s="3">
        <v>61</v>
      </c>
    </row>
    <row r="65" spans="1:16">
      <c r="A65" s="2">
        <v>3</v>
      </c>
      <c r="B65" s="38" t="s">
        <v>188</v>
      </c>
      <c r="C65" s="38" t="s">
        <v>189</v>
      </c>
      <c r="D65" s="38">
        <v>17</v>
      </c>
      <c r="E65" s="46">
        <v>20</v>
      </c>
      <c r="F65" s="81">
        <v>22</v>
      </c>
      <c r="G65" s="85">
        <v>25</v>
      </c>
      <c r="H65" s="85">
        <v>27</v>
      </c>
      <c r="I65" s="86">
        <v>23</v>
      </c>
      <c r="J65" s="92">
        <v>9</v>
      </c>
      <c r="K65" s="92">
        <v>20</v>
      </c>
      <c r="L65" s="92">
        <v>16</v>
      </c>
      <c r="M65" s="78">
        <v>21</v>
      </c>
      <c r="N65" s="78">
        <v>30</v>
      </c>
      <c r="O65" s="3">
        <f>SUM(N65+M65+I65+H65+G65+F65)</f>
        <v>148</v>
      </c>
      <c r="P65" s="3">
        <v>62</v>
      </c>
    </row>
    <row r="66" spans="1:16">
      <c r="A66" s="2">
        <v>4</v>
      </c>
      <c r="B66" s="38" t="s">
        <v>13</v>
      </c>
      <c r="C66" s="38" t="s">
        <v>55</v>
      </c>
      <c r="D66" s="38">
        <v>21</v>
      </c>
      <c r="E66" s="81">
        <v>23</v>
      </c>
      <c r="F66" s="78">
        <v>25</v>
      </c>
      <c r="G66" s="63"/>
      <c r="H66" s="64">
        <v>17</v>
      </c>
      <c r="I66" s="84">
        <v>27</v>
      </c>
      <c r="J66" s="65">
        <v>18</v>
      </c>
      <c r="K66" s="65">
        <v>17</v>
      </c>
      <c r="L66" s="84">
        <v>27</v>
      </c>
      <c r="M66" s="78">
        <v>22</v>
      </c>
      <c r="N66" s="78">
        <v>22</v>
      </c>
      <c r="O66" s="3">
        <f>SUM(N66+M66+L66+I66+F66+E66)</f>
        <v>146</v>
      </c>
      <c r="P66" s="3">
        <v>63</v>
      </c>
    </row>
    <row r="67" spans="1:16">
      <c r="A67" s="2">
        <v>5</v>
      </c>
      <c r="B67" s="38" t="s">
        <v>196</v>
      </c>
      <c r="C67" s="38" t="s">
        <v>52</v>
      </c>
      <c r="D67" s="38">
        <v>13</v>
      </c>
      <c r="E67" s="81">
        <v>22</v>
      </c>
      <c r="F67" s="46">
        <v>16</v>
      </c>
      <c r="G67" s="85">
        <v>21</v>
      </c>
      <c r="H67" s="66">
        <v>11</v>
      </c>
      <c r="I67" s="91">
        <v>25</v>
      </c>
      <c r="J67" s="91">
        <v>25</v>
      </c>
      <c r="K67" s="91">
        <v>30</v>
      </c>
      <c r="L67" s="91">
        <v>19</v>
      </c>
      <c r="M67" s="3">
        <v>16</v>
      </c>
      <c r="N67" s="3">
        <v>0</v>
      </c>
      <c r="O67" s="3">
        <f>E67+G67+I67+J67+K67+L67</f>
        <v>142</v>
      </c>
      <c r="P67" s="3">
        <v>64</v>
      </c>
    </row>
    <row r="68" spans="1:16">
      <c r="A68" s="2">
        <v>6</v>
      </c>
      <c r="B68" s="38" t="s">
        <v>315</v>
      </c>
      <c r="C68" s="38" t="s">
        <v>7</v>
      </c>
      <c r="D68" s="80">
        <v>23</v>
      </c>
      <c r="E68" s="81">
        <v>21</v>
      </c>
      <c r="F68" s="3">
        <v>19</v>
      </c>
      <c r="G68" s="82">
        <v>20</v>
      </c>
      <c r="H68" s="64">
        <v>15</v>
      </c>
      <c r="I68" s="65">
        <v>7</v>
      </c>
      <c r="J68" s="65">
        <v>15</v>
      </c>
      <c r="K68" s="65"/>
      <c r="L68" s="84">
        <v>22</v>
      </c>
      <c r="M68" s="78">
        <v>25</v>
      </c>
      <c r="N68" s="78">
        <v>25</v>
      </c>
      <c r="O68" s="3">
        <f>SUM(N68+M68+L68+G68+E68+D68)</f>
        <v>136</v>
      </c>
      <c r="P68" s="3">
        <v>65</v>
      </c>
    </row>
    <row r="69" spans="1:16">
      <c r="A69" s="2">
        <v>7</v>
      </c>
      <c r="B69" s="38" t="s">
        <v>12</v>
      </c>
      <c r="C69" s="38" t="s">
        <v>55</v>
      </c>
      <c r="D69" s="80">
        <v>25</v>
      </c>
      <c r="E69" s="46">
        <v>13</v>
      </c>
      <c r="F69" s="78">
        <v>20</v>
      </c>
      <c r="G69" s="82">
        <v>23</v>
      </c>
      <c r="H69" s="83">
        <v>23</v>
      </c>
      <c r="I69" s="65">
        <v>12</v>
      </c>
      <c r="J69" s="65">
        <v>10</v>
      </c>
      <c r="K69" s="84">
        <v>21</v>
      </c>
      <c r="L69" s="65">
        <v>18</v>
      </c>
      <c r="M69" s="3">
        <v>18</v>
      </c>
      <c r="N69" s="78">
        <v>23</v>
      </c>
      <c r="O69" s="3">
        <f>SUM(N69+K69+H69+G69+F69+D69)</f>
        <v>135</v>
      </c>
      <c r="P69" s="3">
        <v>66</v>
      </c>
    </row>
    <row r="70" spans="1:16">
      <c r="A70" s="2">
        <v>8</v>
      </c>
      <c r="B70" s="38" t="s">
        <v>191</v>
      </c>
      <c r="C70" s="38" t="s">
        <v>7</v>
      </c>
      <c r="D70" s="38">
        <v>15</v>
      </c>
      <c r="E70" s="81">
        <v>19</v>
      </c>
      <c r="F70" s="81">
        <v>27</v>
      </c>
      <c r="G70" s="89">
        <v>27</v>
      </c>
      <c r="H70" s="121">
        <v>14</v>
      </c>
      <c r="I70" s="51">
        <v>16</v>
      </c>
      <c r="J70" s="79">
        <v>19</v>
      </c>
      <c r="K70" s="51">
        <v>19</v>
      </c>
      <c r="L70" s="79">
        <v>21</v>
      </c>
      <c r="M70" s="3">
        <v>19</v>
      </c>
      <c r="N70" s="78">
        <v>21</v>
      </c>
      <c r="O70" s="3">
        <f>SUM(N70+L70+J70+G70+F70+E70)</f>
        <v>134</v>
      </c>
      <c r="P70" s="3">
        <v>67</v>
      </c>
    </row>
    <row r="71" spans="1:16">
      <c r="A71" s="2">
        <v>9</v>
      </c>
      <c r="B71" s="38" t="s">
        <v>195</v>
      </c>
      <c r="C71" s="38" t="s">
        <v>52</v>
      </c>
      <c r="D71" s="80">
        <v>22</v>
      </c>
      <c r="E71" s="81">
        <v>27</v>
      </c>
      <c r="F71" s="46">
        <v>17</v>
      </c>
      <c r="G71" s="87">
        <v>19</v>
      </c>
      <c r="H71" s="94">
        <v>18</v>
      </c>
      <c r="I71" s="3">
        <v>11</v>
      </c>
      <c r="J71" s="78">
        <v>22</v>
      </c>
      <c r="K71" s="78">
        <v>22</v>
      </c>
      <c r="L71" s="78">
        <v>20</v>
      </c>
      <c r="M71" s="3">
        <v>17</v>
      </c>
      <c r="N71" s="3">
        <v>17</v>
      </c>
      <c r="O71" s="3">
        <f>D71+E71+G71+J71+K71+L71</f>
        <v>132</v>
      </c>
      <c r="P71" s="3">
        <v>68</v>
      </c>
    </row>
    <row r="72" spans="1:16">
      <c r="A72" s="2">
        <v>10</v>
      </c>
      <c r="B72" s="38" t="s">
        <v>14</v>
      </c>
      <c r="C72" s="38" t="s">
        <v>7</v>
      </c>
      <c r="D72" s="38">
        <v>12</v>
      </c>
      <c r="E72" s="46">
        <v>18</v>
      </c>
      <c r="F72" s="81">
        <v>18</v>
      </c>
      <c r="G72" s="3">
        <v>18</v>
      </c>
      <c r="H72" s="3">
        <v>12</v>
      </c>
      <c r="I72" s="78">
        <v>19</v>
      </c>
      <c r="J72" s="46">
        <v>4</v>
      </c>
      <c r="K72" s="81">
        <v>23</v>
      </c>
      <c r="L72" s="81">
        <v>25</v>
      </c>
      <c r="M72" s="78">
        <v>23</v>
      </c>
      <c r="N72" s="78">
        <v>20</v>
      </c>
      <c r="O72" s="3">
        <f>SUM(N72+M72+L72+K72+I72+F72)</f>
        <v>128</v>
      </c>
      <c r="P72" s="3">
        <v>69</v>
      </c>
    </row>
    <row r="73" spans="1:16">
      <c r="A73" s="2">
        <v>11</v>
      </c>
      <c r="B73" s="38" t="s">
        <v>186</v>
      </c>
      <c r="C73" s="38" t="s">
        <v>55</v>
      </c>
      <c r="D73" s="80">
        <v>20</v>
      </c>
      <c r="E73" s="81">
        <v>16</v>
      </c>
      <c r="F73" s="46">
        <v>15</v>
      </c>
      <c r="G73" s="94"/>
      <c r="H73" s="94"/>
      <c r="I73" s="3">
        <v>14</v>
      </c>
      <c r="J73" s="46">
        <v>13</v>
      </c>
      <c r="K73" s="81">
        <v>27</v>
      </c>
      <c r="L73" s="81">
        <v>23</v>
      </c>
      <c r="M73" s="78">
        <v>20</v>
      </c>
      <c r="N73" s="78">
        <v>19</v>
      </c>
      <c r="O73" s="3">
        <f>SUM(N73+M73+L73+K73+E73+D73)</f>
        <v>125</v>
      </c>
      <c r="P73" s="3">
        <v>70</v>
      </c>
    </row>
    <row r="74" spans="1:16">
      <c r="A74" s="2">
        <v>12</v>
      </c>
      <c r="B74" s="38" t="s">
        <v>15</v>
      </c>
      <c r="C74" s="38" t="s">
        <v>55</v>
      </c>
      <c r="D74" s="80">
        <v>19</v>
      </c>
      <c r="E74" s="46">
        <v>15</v>
      </c>
      <c r="F74" s="3">
        <v>13</v>
      </c>
      <c r="G74" s="89">
        <v>22</v>
      </c>
      <c r="H74" s="89">
        <v>25</v>
      </c>
      <c r="I74" s="81">
        <v>21</v>
      </c>
      <c r="J74" s="46">
        <v>7</v>
      </c>
      <c r="K74" s="81">
        <v>18</v>
      </c>
      <c r="L74" s="81">
        <v>17</v>
      </c>
      <c r="M74" s="3"/>
      <c r="N74" s="3"/>
      <c r="O74" s="3">
        <f>D74+G74+H74+I74+K74+L74</f>
        <v>122</v>
      </c>
      <c r="P74" s="3">
        <v>71</v>
      </c>
    </row>
    <row r="75" spans="1:16">
      <c r="A75" s="2">
        <v>13</v>
      </c>
      <c r="B75" s="38" t="s">
        <v>190</v>
      </c>
      <c r="C75" s="38" t="s">
        <v>185</v>
      </c>
      <c r="D75" s="80">
        <v>16</v>
      </c>
      <c r="E75" s="81">
        <v>17</v>
      </c>
      <c r="F75" s="81">
        <v>23</v>
      </c>
      <c r="G75" s="46"/>
      <c r="H75" s="88">
        <v>19</v>
      </c>
      <c r="I75" s="79">
        <v>13</v>
      </c>
      <c r="J75" s="51">
        <v>8</v>
      </c>
      <c r="K75" s="51"/>
      <c r="L75" s="51"/>
      <c r="M75" s="3"/>
      <c r="N75" s="78">
        <v>14</v>
      </c>
      <c r="O75" s="3">
        <f>SUM(N75+I75+H75+F75+E75+D75)</f>
        <v>102</v>
      </c>
      <c r="P75" s="3">
        <v>72</v>
      </c>
    </row>
    <row r="76" spans="1:16">
      <c r="A76" s="2">
        <v>14</v>
      </c>
      <c r="B76" s="38" t="s">
        <v>187</v>
      </c>
      <c r="C76" s="38" t="s">
        <v>55</v>
      </c>
      <c r="D76" s="80">
        <v>18</v>
      </c>
      <c r="E76" s="46">
        <v>14</v>
      </c>
      <c r="F76" s="3">
        <v>14</v>
      </c>
      <c r="G76" s="67"/>
      <c r="H76" s="121">
        <v>5</v>
      </c>
      <c r="I76" s="79">
        <v>18</v>
      </c>
      <c r="J76" s="79">
        <v>16</v>
      </c>
      <c r="K76" s="79">
        <v>16</v>
      </c>
      <c r="L76" s="79">
        <v>15</v>
      </c>
      <c r="M76" s="3">
        <v>14</v>
      </c>
      <c r="N76" s="78">
        <v>18</v>
      </c>
      <c r="O76" s="3">
        <f>SUM(N76+L76+K76+J76+I76+D76)</f>
        <v>101</v>
      </c>
      <c r="P76" s="3">
        <v>73</v>
      </c>
    </row>
    <row r="77" spans="1:16">
      <c r="A77" s="2">
        <v>15</v>
      </c>
      <c r="B77" s="38" t="s">
        <v>302</v>
      </c>
      <c r="C77" s="38" t="s">
        <v>303</v>
      </c>
      <c r="D77" s="46"/>
      <c r="E77" s="46"/>
      <c r="F77" s="46"/>
      <c r="G77" s="89">
        <v>17</v>
      </c>
      <c r="H77" s="89">
        <v>20</v>
      </c>
      <c r="I77" s="81">
        <v>20</v>
      </c>
      <c r="J77" s="81">
        <v>23</v>
      </c>
      <c r="K77" s="46"/>
      <c r="L77" s="46"/>
      <c r="M77" s="3"/>
      <c r="N77" s="3"/>
      <c r="O77" s="3">
        <f>J77+I77+H77+G77</f>
        <v>80</v>
      </c>
      <c r="P77" s="3">
        <v>74</v>
      </c>
    </row>
    <row r="78" spans="1:16">
      <c r="A78" s="2">
        <v>16</v>
      </c>
      <c r="B78" s="38" t="s">
        <v>192</v>
      </c>
      <c r="C78" s="38" t="s">
        <v>7</v>
      </c>
      <c r="D78" s="112">
        <v>14</v>
      </c>
      <c r="E78" s="81">
        <v>12</v>
      </c>
      <c r="F78" s="3">
        <v>0</v>
      </c>
      <c r="G78" s="81">
        <v>10</v>
      </c>
      <c r="H78" s="88">
        <v>8</v>
      </c>
      <c r="I78" s="79">
        <v>5</v>
      </c>
      <c r="J78" s="79">
        <v>12</v>
      </c>
      <c r="K78" s="51"/>
      <c r="L78" s="51"/>
      <c r="M78" s="3"/>
      <c r="N78" s="3"/>
      <c r="O78" s="3">
        <f>J78+I78+H78+G78+E78+D78</f>
        <v>61</v>
      </c>
      <c r="P78" s="3">
        <v>75</v>
      </c>
    </row>
    <row r="79" spans="1:16">
      <c r="A79" s="2">
        <v>17</v>
      </c>
      <c r="B79" s="38" t="s">
        <v>309</v>
      </c>
      <c r="C79" s="38" t="s">
        <v>298</v>
      </c>
      <c r="D79" s="46"/>
      <c r="E79" s="46"/>
      <c r="F79" s="46"/>
      <c r="G79" s="87">
        <v>15</v>
      </c>
      <c r="H79" s="87">
        <v>22</v>
      </c>
      <c r="I79" s="78">
        <v>4</v>
      </c>
      <c r="J79" s="81">
        <v>14</v>
      </c>
      <c r="K79" s="46"/>
      <c r="L79" s="46"/>
      <c r="M79" s="3"/>
      <c r="N79" s="3"/>
      <c r="O79" s="3">
        <f>J79+I79+H79+G79</f>
        <v>55</v>
      </c>
      <c r="P79" s="3">
        <v>76</v>
      </c>
    </row>
    <row r="80" spans="1:16">
      <c r="A80" s="2">
        <v>18</v>
      </c>
      <c r="B80" s="38" t="s">
        <v>304</v>
      </c>
      <c r="C80" s="38" t="s">
        <v>305</v>
      </c>
      <c r="D80" s="46"/>
      <c r="E80" s="46"/>
      <c r="F80" s="46"/>
      <c r="G80" s="89">
        <v>11</v>
      </c>
      <c r="H80" s="89">
        <v>7</v>
      </c>
      <c r="I80" s="81">
        <v>15</v>
      </c>
      <c r="J80" s="81">
        <v>21</v>
      </c>
      <c r="K80" s="46"/>
      <c r="L80" s="46"/>
      <c r="M80" s="3"/>
      <c r="N80" s="3"/>
      <c r="O80" s="3">
        <f>J80+I80+H80+G80</f>
        <v>54</v>
      </c>
      <c r="P80" s="3">
        <v>77</v>
      </c>
    </row>
    <row r="81" spans="1:16">
      <c r="A81" s="2">
        <v>19</v>
      </c>
      <c r="B81" s="38" t="s">
        <v>310</v>
      </c>
      <c r="C81" s="38" t="s">
        <v>311</v>
      </c>
      <c r="D81" s="46"/>
      <c r="E81" s="46"/>
      <c r="F81" s="46"/>
      <c r="G81" s="87">
        <v>13</v>
      </c>
      <c r="H81" s="87">
        <v>16</v>
      </c>
      <c r="I81" s="78">
        <v>9</v>
      </c>
      <c r="J81" s="81">
        <v>11</v>
      </c>
      <c r="K81" s="46"/>
      <c r="L81" s="46"/>
      <c r="M81" s="3"/>
      <c r="N81" s="3"/>
      <c r="O81" s="3">
        <f>J81+I81+H81+G81</f>
        <v>49</v>
      </c>
      <c r="P81" s="3">
        <v>78</v>
      </c>
    </row>
    <row r="82" spans="1:16">
      <c r="A82" s="2">
        <v>20</v>
      </c>
      <c r="B82" s="38" t="s">
        <v>306</v>
      </c>
      <c r="C82" s="38" t="s">
        <v>307</v>
      </c>
      <c r="D82" s="46"/>
      <c r="E82" s="46"/>
      <c r="F82" s="46"/>
      <c r="G82" s="89">
        <v>12</v>
      </c>
      <c r="H82" s="89">
        <v>10</v>
      </c>
      <c r="I82" s="90"/>
      <c r="J82" s="81">
        <v>20</v>
      </c>
      <c r="K82" s="46"/>
      <c r="L82" s="46"/>
      <c r="M82" s="3"/>
      <c r="N82" s="3"/>
      <c r="O82" s="3">
        <f>J82+H82+G82</f>
        <v>42</v>
      </c>
      <c r="P82" s="3">
        <v>79</v>
      </c>
    </row>
    <row r="83" spans="1:16">
      <c r="A83" s="2">
        <v>21</v>
      </c>
      <c r="B83" s="38" t="s">
        <v>308</v>
      </c>
      <c r="C83" s="38" t="s">
        <v>298</v>
      </c>
      <c r="D83" s="46"/>
      <c r="E83" s="46"/>
      <c r="F83" s="46"/>
      <c r="G83" s="89">
        <v>14</v>
      </c>
      <c r="H83" s="89"/>
      <c r="I83" s="81">
        <v>10</v>
      </c>
      <c r="J83" s="81">
        <v>17</v>
      </c>
      <c r="K83" s="46"/>
      <c r="L83" s="46"/>
      <c r="M83" s="3"/>
      <c r="N83" s="3"/>
      <c r="O83" s="3">
        <f>J83+I83+G83</f>
        <v>41</v>
      </c>
      <c r="P83" s="3">
        <v>80</v>
      </c>
    </row>
    <row r="84" spans="1:16">
      <c r="A84" s="2">
        <v>22</v>
      </c>
      <c r="B84" s="38" t="s">
        <v>450</v>
      </c>
      <c r="C84" s="38" t="s">
        <v>248</v>
      </c>
      <c r="D84" s="46"/>
      <c r="E84" s="46"/>
      <c r="F84" s="46"/>
      <c r="G84" s="67"/>
      <c r="H84" s="67"/>
      <c r="I84" s="46"/>
      <c r="J84" s="46"/>
      <c r="K84" s="46"/>
      <c r="L84" s="46"/>
      <c r="M84" s="78">
        <v>15</v>
      </c>
      <c r="N84" s="78">
        <v>15</v>
      </c>
      <c r="O84" s="3">
        <v>30</v>
      </c>
      <c r="P84" s="3">
        <v>81</v>
      </c>
    </row>
    <row r="85" spans="1:16">
      <c r="A85" s="2">
        <v>23</v>
      </c>
      <c r="B85" s="38" t="s">
        <v>313</v>
      </c>
      <c r="C85" s="38" t="s">
        <v>8</v>
      </c>
      <c r="D85" s="10"/>
      <c r="E85" s="10"/>
      <c r="F85" s="10"/>
      <c r="G85" s="80">
        <v>9</v>
      </c>
      <c r="H85" s="81">
        <v>6</v>
      </c>
      <c r="I85" s="81">
        <v>8</v>
      </c>
      <c r="J85" s="78">
        <v>6</v>
      </c>
      <c r="K85" s="3"/>
      <c r="L85" s="3"/>
      <c r="M85" s="3"/>
      <c r="N85" s="3"/>
      <c r="O85" s="3">
        <f>SUM(G85+H85+I85+J85)</f>
        <v>29</v>
      </c>
      <c r="P85" s="3">
        <v>82</v>
      </c>
    </row>
    <row r="86" spans="1:16">
      <c r="A86" s="2">
        <v>24</v>
      </c>
      <c r="B86" s="38" t="s">
        <v>193</v>
      </c>
      <c r="C86" s="38" t="s">
        <v>55</v>
      </c>
      <c r="D86" s="80">
        <v>11</v>
      </c>
      <c r="E86" s="81">
        <v>11</v>
      </c>
      <c r="F86" s="46">
        <v>0</v>
      </c>
      <c r="G86" s="3"/>
      <c r="H86" s="3"/>
      <c r="I86" s="3"/>
      <c r="J86" s="3"/>
      <c r="K86" s="3"/>
      <c r="L86" s="3"/>
      <c r="M86" s="3"/>
      <c r="N86" s="3"/>
      <c r="O86" s="3">
        <f>SUM(D86+E86)</f>
        <v>22</v>
      </c>
      <c r="P86" s="3">
        <v>83</v>
      </c>
    </row>
    <row r="87" spans="1:16">
      <c r="A87" s="2">
        <v>25</v>
      </c>
      <c r="B87" s="23" t="s">
        <v>316</v>
      </c>
      <c r="C87" s="38" t="s">
        <v>311</v>
      </c>
      <c r="D87" s="46"/>
      <c r="E87" s="46"/>
      <c r="F87" s="46"/>
      <c r="G87" s="87">
        <v>8</v>
      </c>
      <c r="H87" s="81">
        <v>13</v>
      </c>
      <c r="I87" s="46"/>
      <c r="J87" s="46"/>
      <c r="K87" s="46"/>
      <c r="L87" s="46"/>
      <c r="M87" s="3"/>
      <c r="N87" s="3"/>
      <c r="O87" s="3">
        <f>SUM(G87+H87)</f>
        <v>21</v>
      </c>
      <c r="P87" s="3">
        <v>84</v>
      </c>
    </row>
    <row r="88" spans="1:16">
      <c r="A88" s="2">
        <v>26</v>
      </c>
      <c r="B88" s="38" t="s">
        <v>451</v>
      </c>
      <c r="C88" s="38" t="s">
        <v>55</v>
      </c>
      <c r="D88" s="46"/>
      <c r="E88" s="46"/>
      <c r="F88" s="46"/>
      <c r="G88" s="46"/>
      <c r="H88" s="46"/>
      <c r="I88" s="46"/>
      <c r="J88" s="46"/>
      <c r="K88" s="46"/>
      <c r="L88" s="46"/>
      <c r="M88" s="78">
        <v>13</v>
      </c>
      <c r="N88" s="3"/>
      <c r="O88" s="3">
        <v>13</v>
      </c>
      <c r="P88" s="3">
        <v>85</v>
      </c>
    </row>
    <row r="89" spans="1:16">
      <c r="A89" s="2">
        <v>27</v>
      </c>
      <c r="B89" s="38" t="s">
        <v>186</v>
      </c>
      <c r="C89" s="38" t="s">
        <v>55</v>
      </c>
      <c r="D89" s="46"/>
      <c r="E89" s="46"/>
      <c r="F89" s="46"/>
      <c r="G89" s="46"/>
      <c r="H89" s="81">
        <v>9</v>
      </c>
      <c r="I89" s="46"/>
      <c r="J89" s="46"/>
      <c r="K89" s="46"/>
      <c r="L89" s="46"/>
      <c r="M89" s="3"/>
      <c r="N89" s="3"/>
      <c r="O89" s="3">
        <f>SUM(H89)</f>
        <v>9</v>
      </c>
      <c r="P89" s="3">
        <v>86</v>
      </c>
    </row>
    <row r="90" spans="1:16">
      <c r="A90" s="2">
        <v>28</v>
      </c>
      <c r="B90" s="38" t="s">
        <v>314</v>
      </c>
      <c r="C90" s="38" t="s">
        <v>8</v>
      </c>
      <c r="D90" s="46"/>
      <c r="E90" s="46"/>
      <c r="F90" s="46"/>
      <c r="G90" s="46"/>
      <c r="H90" s="46"/>
      <c r="I90" s="46"/>
      <c r="J90" s="81">
        <v>5</v>
      </c>
      <c r="K90" s="46"/>
      <c r="L90" s="46"/>
      <c r="M90" s="3"/>
      <c r="N90" s="3"/>
      <c r="O90" s="3">
        <f>SUM(J90)</f>
        <v>5</v>
      </c>
      <c r="P90" s="3">
        <v>87</v>
      </c>
    </row>
    <row r="91" spans="1:16">
      <c r="A91" s="2">
        <v>29</v>
      </c>
      <c r="B91" s="38" t="s">
        <v>312</v>
      </c>
      <c r="C91" s="38" t="s">
        <v>311</v>
      </c>
      <c r="D91" s="46"/>
      <c r="E91" s="46"/>
      <c r="F91" s="46"/>
      <c r="G91" s="46"/>
      <c r="H91" s="46"/>
      <c r="I91" s="46"/>
      <c r="J91" s="81">
        <v>2</v>
      </c>
      <c r="K91" s="46"/>
      <c r="L91" s="46"/>
      <c r="M91" s="3"/>
      <c r="N91" s="3"/>
      <c r="O91" s="3">
        <f>SUM(J91)</f>
        <v>2</v>
      </c>
      <c r="P91" s="3">
        <v>88</v>
      </c>
    </row>
    <row r="92" spans="1:16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3"/>
    </row>
    <row r="93" spans="1:16">
      <c r="A93" s="159" t="s">
        <v>157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3"/>
    </row>
    <row r="94" spans="1:16">
      <c r="A94" s="2"/>
      <c r="B94" s="25" t="s">
        <v>5</v>
      </c>
      <c r="C94" s="31" t="s">
        <v>1</v>
      </c>
      <c r="D94" s="162" t="s">
        <v>109</v>
      </c>
      <c r="E94" s="163"/>
      <c r="F94" s="164"/>
      <c r="G94" s="156" t="s">
        <v>129</v>
      </c>
      <c r="H94" s="161"/>
      <c r="I94" s="161"/>
      <c r="J94" s="157"/>
      <c r="K94" s="156" t="s">
        <v>380</v>
      </c>
      <c r="L94" s="157"/>
      <c r="M94" s="156" t="s">
        <v>2</v>
      </c>
      <c r="N94" s="157"/>
      <c r="O94" s="14" t="s">
        <v>111</v>
      </c>
      <c r="P94" s="3"/>
    </row>
    <row r="95" spans="1:16">
      <c r="A95" s="2"/>
      <c r="B95" s="10"/>
      <c r="C95" s="10"/>
      <c r="D95" s="146">
        <v>41768</v>
      </c>
      <c r="E95" s="147">
        <v>41769</v>
      </c>
      <c r="F95" s="147">
        <v>41770</v>
      </c>
      <c r="G95" s="141">
        <v>41805</v>
      </c>
      <c r="H95" s="141">
        <v>41806</v>
      </c>
      <c r="I95" s="141">
        <v>41807</v>
      </c>
      <c r="J95" s="141">
        <v>41809</v>
      </c>
      <c r="K95" s="140">
        <v>41895</v>
      </c>
      <c r="L95" s="141">
        <v>41896</v>
      </c>
      <c r="M95" s="142">
        <v>41902</v>
      </c>
      <c r="N95" s="142">
        <v>41903</v>
      </c>
      <c r="O95" s="22" t="s">
        <v>112</v>
      </c>
      <c r="P95" s="3"/>
    </row>
    <row r="96" spans="1:16">
      <c r="A96" s="2">
        <v>1</v>
      </c>
      <c r="B96" s="38" t="s">
        <v>319</v>
      </c>
      <c r="C96" s="38" t="s">
        <v>8</v>
      </c>
      <c r="D96" s="46"/>
      <c r="E96" s="46"/>
      <c r="F96" s="46">
        <v>0</v>
      </c>
      <c r="G96" s="78">
        <v>30</v>
      </c>
      <c r="H96" s="78">
        <v>30</v>
      </c>
      <c r="I96" s="3">
        <v>22</v>
      </c>
      <c r="J96" s="93">
        <v>30</v>
      </c>
      <c r="K96" s="93">
        <v>30</v>
      </c>
      <c r="L96" s="93">
        <v>30</v>
      </c>
      <c r="M96" s="78">
        <v>30</v>
      </c>
      <c r="N96" s="3">
        <v>30</v>
      </c>
      <c r="O96" s="3">
        <f>G96+H96+J96+K96+L96+M96</f>
        <v>180</v>
      </c>
      <c r="P96" s="3">
        <v>1</v>
      </c>
    </row>
    <row r="97" spans="1:16">
      <c r="A97" s="2">
        <v>2</v>
      </c>
      <c r="B97" s="38" t="s">
        <v>117</v>
      </c>
      <c r="C97" s="38" t="s">
        <v>214</v>
      </c>
      <c r="D97" s="3">
        <v>0</v>
      </c>
      <c r="E97" s="78">
        <v>27</v>
      </c>
      <c r="F97" s="3">
        <v>0</v>
      </c>
      <c r="G97" s="46">
        <v>22</v>
      </c>
      <c r="H97" s="78">
        <v>25</v>
      </c>
      <c r="I97" s="78">
        <v>30</v>
      </c>
      <c r="J97" s="3">
        <v>22</v>
      </c>
      <c r="K97" s="78">
        <v>27</v>
      </c>
      <c r="L97" s="78">
        <v>27</v>
      </c>
      <c r="M97" s="78">
        <v>27</v>
      </c>
      <c r="N97" s="3">
        <v>22</v>
      </c>
      <c r="O97" s="3">
        <f>E97+H97+I97+K97+L97+M97</f>
        <v>163</v>
      </c>
      <c r="P97" s="3">
        <v>2</v>
      </c>
    </row>
    <row r="98" spans="1:16">
      <c r="A98" s="2">
        <v>3</v>
      </c>
      <c r="B98" s="38" t="s">
        <v>119</v>
      </c>
      <c r="C98" s="38" t="s">
        <v>41</v>
      </c>
      <c r="D98" s="78">
        <v>30</v>
      </c>
      <c r="E98" s="78">
        <v>25</v>
      </c>
      <c r="F98" s="3">
        <v>0</v>
      </c>
      <c r="G98" s="3">
        <v>19</v>
      </c>
      <c r="H98" s="78">
        <v>27</v>
      </c>
      <c r="I98" s="3">
        <v>20</v>
      </c>
      <c r="J98" s="3">
        <v>19</v>
      </c>
      <c r="K98" s="78">
        <v>25</v>
      </c>
      <c r="L98" s="78">
        <v>25</v>
      </c>
      <c r="M98" s="78">
        <v>25</v>
      </c>
      <c r="N98" s="3">
        <v>25</v>
      </c>
      <c r="O98" s="3">
        <f>D98+E98+H98+K98+L98+M98</f>
        <v>157</v>
      </c>
      <c r="P98" s="3">
        <v>3</v>
      </c>
    </row>
    <row r="99" spans="1:16">
      <c r="A99" s="2">
        <v>4</v>
      </c>
      <c r="B99" s="38" t="s">
        <v>116</v>
      </c>
      <c r="C99" s="38" t="s">
        <v>41</v>
      </c>
      <c r="D99" s="78">
        <v>23</v>
      </c>
      <c r="E99" s="78">
        <v>30</v>
      </c>
      <c r="F99" s="3">
        <v>0</v>
      </c>
      <c r="G99" s="78">
        <v>25</v>
      </c>
      <c r="H99" s="3">
        <v>21</v>
      </c>
      <c r="I99" s="78">
        <v>25</v>
      </c>
      <c r="J99" s="78">
        <v>25</v>
      </c>
      <c r="K99" s="3"/>
      <c r="L99" s="3"/>
      <c r="M99" s="3"/>
      <c r="N99" s="78">
        <v>27</v>
      </c>
      <c r="O99" s="3">
        <f>SUM(N99+J99+I99+G99+E99+D99)</f>
        <v>155</v>
      </c>
      <c r="P99" s="3">
        <v>4</v>
      </c>
    </row>
    <row r="100" spans="1:16">
      <c r="A100" s="2">
        <v>5</v>
      </c>
      <c r="B100" s="38" t="s">
        <v>244</v>
      </c>
      <c r="C100" s="38" t="s">
        <v>55</v>
      </c>
      <c r="D100" s="78">
        <v>25</v>
      </c>
      <c r="E100" s="78">
        <v>23</v>
      </c>
      <c r="F100" s="3">
        <v>0</v>
      </c>
      <c r="G100" s="78">
        <v>23</v>
      </c>
      <c r="H100" s="81">
        <v>19</v>
      </c>
      <c r="I100" s="81">
        <v>27</v>
      </c>
      <c r="J100" s="78">
        <v>21</v>
      </c>
      <c r="K100" s="3"/>
      <c r="L100" s="3"/>
      <c r="M100" s="3"/>
      <c r="N100" s="3"/>
      <c r="O100" s="3">
        <f>J100+I100+H100+G100+E100+D100</f>
        <v>138</v>
      </c>
      <c r="P100" s="3">
        <v>5</v>
      </c>
    </row>
    <row r="101" spans="1:16">
      <c r="A101" s="2">
        <v>6</v>
      </c>
      <c r="B101" s="38" t="s">
        <v>118</v>
      </c>
      <c r="C101" s="38" t="s">
        <v>41</v>
      </c>
      <c r="D101" s="78">
        <v>27</v>
      </c>
      <c r="E101" s="78">
        <v>22</v>
      </c>
      <c r="F101" s="3"/>
      <c r="G101" s="3">
        <v>18</v>
      </c>
      <c r="H101" s="78">
        <v>18</v>
      </c>
      <c r="I101" s="78">
        <v>19</v>
      </c>
      <c r="J101" s="78">
        <v>20</v>
      </c>
      <c r="K101" s="3"/>
      <c r="L101" s="3"/>
      <c r="M101" s="78">
        <v>23</v>
      </c>
      <c r="N101" s="3"/>
      <c r="O101" s="3">
        <f>D101+E101+H101+I101+J101+M101</f>
        <v>129</v>
      </c>
      <c r="P101" s="3">
        <v>6</v>
      </c>
    </row>
    <row r="102" spans="1:16">
      <c r="A102" s="2">
        <v>7</v>
      </c>
      <c r="B102" s="38" t="s">
        <v>320</v>
      </c>
      <c r="C102" s="38" t="s">
        <v>318</v>
      </c>
      <c r="D102" s="46"/>
      <c r="E102" s="46"/>
      <c r="F102" s="46">
        <v>0</v>
      </c>
      <c r="G102" s="78">
        <v>27</v>
      </c>
      <c r="H102" s="78">
        <v>20</v>
      </c>
      <c r="I102" s="78">
        <v>23</v>
      </c>
      <c r="J102" s="81">
        <v>27</v>
      </c>
      <c r="K102" s="46"/>
      <c r="L102" s="46"/>
      <c r="M102" s="3"/>
      <c r="N102" s="3"/>
      <c r="O102" s="3">
        <f>J102+I102+H102+G102</f>
        <v>97</v>
      </c>
      <c r="P102" s="3">
        <v>7</v>
      </c>
    </row>
    <row r="103" spans="1:16">
      <c r="A103" s="2">
        <v>8</v>
      </c>
      <c r="B103" s="38" t="s">
        <v>317</v>
      </c>
      <c r="C103" s="38" t="s">
        <v>318</v>
      </c>
      <c r="D103" s="3"/>
      <c r="E103" s="3"/>
      <c r="F103" s="3">
        <v>0</v>
      </c>
      <c r="G103" s="78">
        <v>21</v>
      </c>
      <c r="H103" s="78">
        <v>22</v>
      </c>
      <c r="I103" s="78">
        <v>18</v>
      </c>
      <c r="J103" s="78">
        <v>23</v>
      </c>
      <c r="K103" s="3"/>
      <c r="L103" s="3"/>
      <c r="M103" s="3"/>
      <c r="N103" s="3"/>
      <c r="O103" s="3">
        <f>J103+I103+H103+G103</f>
        <v>84</v>
      </c>
      <c r="P103" s="3">
        <v>8</v>
      </c>
    </row>
    <row r="104" spans="1:16">
      <c r="A104" s="2">
        <v>9</v>
      </c>
      <c r="B104" s="38" t="s">
        <v>321</v>
      </c>
      <c r="C104" s="38" t="s">
        <v>305</v>
      </c>
      <c r="D104" s="3"/>
      <c r="E104" s="3"/>
      <c r="F104" s="3">
        <v>0</v>
      </c>
      <c r="G104" s="81">
        <v>20</v>
      </c>
      <c r="H104" s="78">
        <v>23</v>
      </c>
      <c r="I104" s="78">
        <v>21</v>
      </c>
      <c r="J104" s="78">
        <v>18</v>
      </c>
      <c r="K104" s="3"/>
      <c r="L104" s="3"/>
      <c r="M104" s="3"/>
      <c r="N104" s="3"/>
      <c r="O104" s="3">
        <f>J104+I104+H104+G104</f>
        <v>82</v>
      </c>
      <c r="P104" s="3">
        <v>9</v>
      </c>
    </row>
    <row r="105" spans="1:16">
      <c r="A105" s="2">
        <v>10</v>
      </c>
      <c r="B105" s="38"/>
      <c r="C105" s="38"/>
      <c r="D105" s="46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2">
        <v>11</v>
      </c>
      <c r="B106" s="38"/>
      <c r="C106" s="38"/>
      <c r="D106" s="46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"/>
    </row>
    <row r="108" spans="1:1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"/>
    </row>
    <row r="109" spans="1:1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"/>
    </row>
    <row r="110" spans="1:16" ht="15.75">
      <c r="A110" s="7"/>
      <c r="B110" s="158" t="s">
        <v>178</v>
      </c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</row>
    <row r="111" spans="1:1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"/>
    </row>
    <row r="112" spans="1:16">
      <c r="A112" s="159" t="s">
        <v>158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"/>
    </row>
    <row r="113" spans="1:16">
      <c r="B113" s="14" t="s">
        <v>5</v>
      </c>
      <c r="C113" s="22" t="s">
        <v>1</v>
      </c>
      <c r="D113" s="165" t="s">
        <v>9</v>
      </c>
      <c r="E113" s="166"/>
      <c r="F113" s="167"/>
      <c r="G113" s="168" t="s">
        <v>129</v>
      </c>
      <c r="H113" s="169"/>
      <c r="I113" s="169"/>
      <c r="J113" s="170"/>
      <c r="K113" s="156" t="s">
        <v>380</v>
      </c>
      <c r="L113" s="157"/>
      <c r="M113" s="156" t="s">
        <v>2</v>
      </c>
      <c r="N113" s="157"/>
      <c r="O113" s="14" t="s">
        <v>111</v>
      </c>
      <c r="P113" s="1"/>
    </row>
    <row r="114" spans="1:16">
      <c r="A114" s="2"/>
      <c r="B114" s="14"/>
      <c r="C114" s="22"/>
      <c r="D114" s="146">
        <v>41768</v>
      </c>
      <c r="E114" s="147">
        <v>41769</v>
      </c>
      <c r="F114" s="147">
        <v>41770</v>
      </c>
      <c r="G114" s="141">
        <v>41805</v>
      </c>
      <c r="H114" s="141">
        <v>41806</v>
      </c>
      <c r="I114" s="141">
        <v>41807</v>
      </c>
      <c r="J114" s="141">
        <v>41809</v>
      </c>
      <c r="K114" s="140">
        <v>41895</v>
      </c>
      <c r="L114" s="141">
        <v>41896</v>
      </c>
      <c r="M114" s="142">
        <v>41902</v>
      </c>
      <c r="N114" s="142">
        <v>41903</v>
      </c>
      <c r="O114" s="22" t="s">
        <v>112</v>
      </c>
      <c r="P114" s="14" t="s">
        <v>113</v>
      </c>
    </row>
    <row r="115" spans="1:16">
      <c r="A115" s="2">
        <v>1</v>
      </c>
      <c r="B115" s="38" t="s">
        <v>17</v>
      </c>
      <c r="C115" s="38" t="s">
        <v>7</v>
      </c>
      <c r="D115" s="86">
        <v>30</v>
      </c>
      <c r="E115" s="61">
        <v>23</v>
      </c>
      <c r="F115" s="50"/>
      <c r="G115" s="86">
        <v>25</v>
      </c>
      <c r="H115" s="86">
        <v>30</v>
      </c>
      <c r="I115" s="86">
        <v>27</v>
      </c>
      <c r="J115" s="61">
        <v>25</v>
      </c>
      <c r="K115" s="61"/>
      <c r="L115" s="61">
        <v>23</v>
      </c>
      <c r="M115" s="78">
        <v>30</v>
      </c>
      <c r="N115" s="78">
        <v>30</v>
      </c>
      <c r="O115" s="3">
        <f>SUM(N115+M115+I115+H115+G115+D115)</f>
        <v>172</v>
      </c>
      <c r="P115" s="61">
        <v>1</v>
      </c>
    </row>
    <row r="116" spans="1:16">
      <c r="A116" s="2">
        <v>2</v>
      </c>
      <c r="B116" s="38" t="s">
        <v>20</v>
      </c>
      <c r="C116" s="38" t="s">
        <v>7</v>
      </c>
      <c r="D116" s="78">
        <v>27</v>
      </c>
      <c r="E116" s="78">
        <v>30</v>
      </c>
      <c r="F116" s="3"/>
      <c r="G116" s="78">
        <v>22</v>
      </c>
      <c r="H116" s="3">
        <v>22</v>
      </c>
      <c r="I116" s="78">
        <v>30</v>
      </c>
      <c r="J116" s="3">
        <v>21</v>
      </c>
      <c r="K116" s="3"/>
      <c r="L116" s="78">
        <v>30</v>
      </c>
      <c r="M116" s="3">
        <v>21</v>
      </c>
      <c r="N116" s="78">
        <v>23</v>
      </c>
      <c r="O116" s="3">
        <f>SUM(N116+L116+I116+G116+E116+D116)</f>
        <v>162</v>
      </c>
      <c r="P116" s="3">
        <v>2</v>
      </c>
    </row>
    <row r="117" spans="1:16">
      <c r="A117" s="2">
        <v>3</v>
      </c>
      <c r="B117" s="38" t="s">
        <v>30</v>
      </c>
      <c r="C117" s="38" t="s">
        <v>7</v>
      </c>
      <c r="D117" s="46">
        <v>21</v>
      </c>
      <c r="E117" s="81">
        <v>27</v>
      </c>
      <c r="F117" s="46"/>
      <c r="G117" s="81">
        <v>27</v>
      </c>
      <c r="H117" s="78">
        <v>23</v>
      </c>
      <c r="I117" s="3">
        <v>20</v>
      </c>
      <c r="J117" s="78">
        <v>30</v>
      </c>
      <c r="K117" s="3"/>
      <c r="L117" s="78">
        <v>22</v>
      </c>
      <c r="M117" s="78">
        <v>27</v>
      </c>
      <c r="N117" s="3">
        <v>19</v>
      </c>
      <c r="O117" s="3">
        <f>E117+G117+H117+J117+L117+M117</f>
        <v>156</v>
      </c>
      <c r="P117" s="61">
        <v>3</v>
      </c>
    </row>
    <row r="118" spans="1:16">
      <c r="A118" s="2">
        <v>4</v>
      </c>
      <c r="B118" s="38" t="s">
        <v>18</v>
      </c>
      <c r="C118" s="38" t="s">
        <v>7</v>
      </c>
      <c r="D118" s="3">
        <v>16</v>
      </c>
      <c r="E118" s="78">
        <v>25</v>
      </c>
      <c r="F118" s="3"/>
      <c r="G118" s="78">
        <v>23</v>
      </c>
      <c r="H118" s="78">
        <v>20</v>
      </c>
      <c r="I118" s="3"/>
      <c r="J118" s="3"/>
      <c r="K118" s="3"/>
      <c r="L118" s="78">
        <v>27</v>
      </c>
      <c r="M118" s="78">
        <v>22</v>
      </c>
      <c r="N118" s="78">
        <v>27</v>
      </c>
      <c r="O118" s="3">
        <f>SUM(N118+M118+L118+H118+G118+E118)</f>
        <v>144</v>
      </c>
      <c r="P118" s="3">
        <v>4</v>
      </c>
    </row>
    <row r="119" spans="1:16">
      <c r="A119" s="2">
        <v>5</v>
      </c>
      <c r="B119" s="38" t="s">
        <v>29</v>
      </c>
      <c r="C119" s="38" t="s">
        <v>41</v>
      </c>
      <c r="D119" s="78">
        <v>25</v>
      </c>
      <c r="E119" s="78">
        <v>21</v>
      </c>
      <c r="F119" s="3"/>
      <c r="G119" s="78">
        <v>19</v>
      </c>
      <c r="H119" s="3">
        <v>17</v>
      </c>
      <c r="I119" s="78">
        <v>22</v>
      </c>
      <c r="J119" s="3">
        <v>18</v>
      </c>
      <c r="K119" s="3"/>
      <c r="L119" s="78">
        <v>25</v>
      </c>
      <c r="M119" s="78">
        <v>23</v>
      </c>
      <c r="N119" s="3"/>
      <c r="O119" s="3">
        <f>D119+E119+G119+I119+L119+M119</f>
        <v>135</v>
      </c>
      <c r="P119" s="61">
        <v>5</v>
      </c>
    </row>
    <row r="120" spans="1:16">
      <c r="A120" s="2">
        <v>6</v>
      </c>
      <c r="B120" s="38" t="s">
        <v>322</v>
      </c>
      <c r="C120" s="38" t="s">
        <v>323</v>
      </c>
      <c r="D120" s="46"/>
      <c r="E120" s="46"/>
      <c r="F120" s="46"/>
      <c r="G120" s="78">
        <v>20</v>
      </c>
      <c r="H120" s="78">
        <v>21</v>
      </c>
      <c r="I120" s="78">
        <v>21</v>
      </c>
      <c r="J120" s="78">
        <v>27</v>
      </c>
      <c r="K120" s="3"/>
      <c r="L120" s="3"/>
      <c r="M120" s="78">
        <v>15</v>
      </c>
      <c r="N120" s="78">
        <v>25</v>
      </c>
      <c r="O120" s="3">
        <f>SUM(N120+M120+J120+I120+H120+G120)</f>
        <v>129</v>
      </c>
      <c r="P120" s="61">
        <v>6</v>
      </c>
    </row>
    <row r="121" spans="1:16">
      <c r="A121" s="2">
        <v>7</v>
      </c>
      <c r="B121" s="38" t="s">
        <v>35</v>
      </c>
      <c r="C121" s="38" t="s">
        <v>7</v>
      </c>
      <c r="D121" s="81">
        <v>20</v>
      </c>
      <c r="E121" s="46">
        <v>16</v>
      </c>
      <c r="F121" s="46"/>
      <c r="G121" s="3"/>
      <c r="H121" s="78">
        <v>18</v>
      </c>
      <c r="I121" s="78">
        <v>19</v>
      </c>
      <c r="J121" s="3">
        <v>17</v>
      </c>
      <c r="K121" s="3"/>
      <c r="L121" s="78">
        <v>20</v>
      </c>
      <c r="M121" s="78">
        <v>25</v>
      </c>
      <c r="N121" s="78">
        <v>20</v>
      </c>
      <c r="O121" s="3">
        <f>SUM(N121+M121+L121+I121+H121+D121)</f>
        <v>122</v>
      </c>
      <c r="P121" s="3">
        <v>7</v>
      </c>
    </row>
    <row r="122" spans="1:16">
      <c r="A122" s="2">
        <v>8</v>
      </c>
      <c r="B122" s="38" t="s">
        <v>22</v>
      </c>
      <c r="C122" s="38" t="s">
        <v>8</v>
      </c>
      <c r="D122" s="81">
        <v>17</v>
      </c>
      <c r="E122" s="78">
        <v>22</v>
      </c>
      <c r="F122" s="3"/>
      <c r="G122" s="3"/>
      <c r="H122" s="78">
        <v>12</v>
      </c>
      <c r="I122" s="78">
        <v>25</v>
      </c>
      <c r="J122" s="78">
        <v>20</v>
      </c>
      <c r="K122" s="3"/>
      <c r="L122" s="3"/>
      <c r="M122" s="3"/>
      <c r="N122" s="78">
        <v>21</v>
      </c>
      <c r="O122" s="3">
        <f>SUM(N122+J122+I122+H122+E122+D122)</f>
        <v>117</v>
      </c>
      <c r="P122" s="61">
        <v>8</v>
      </c>
    </row>
    <row r="123" spans="1:16">
      <c r="A123" s="2">
        <v>9</v>
      </c>
      <c r="B123" s="38" t="s">
        <v>280</v>
      </c>
      <c r="C123" s="38" t="s">
        <v>7</v>
      </c>
      <c r="D123" s="3"/>
      <c r="E123" s="46"/>
      <c r="F123" s="3"/>
      <c r="G123" s="81">
        <v>30</v>
      </c>
      <c r="H123" s="81">
        <v>25</v>
      </c>
      <c r="I123" s="46"/>
      <c r="J123" s="81">
        <v>22</v>
      </c>
      <c r="K123" s="46"/>
      <c r="L123" s="46"/>
      <c r="M123" s="78">
        <v>16</v>
      </c>
      <c r="N123" s="78">
        <v>17</v>
      </c>
      <c r="O123" s="3">
        <f>SUM(N123+M123+J123+H123+G123)</f>
        <v>110</v>
      </c>
      <c r="P123" s="3">
        <v>9</v>
      </c>
    </row>
    <row r="124" spans="1:16" ht="14.85" customHeight="1">
      <c r="A124" s="2">
        <v>10</v>
      </c>
      <c r="B124" s="38" t="s">
        <v>263</v>
      </c>
      <c r="C124" s="38" t="s">
        <v>55</v>
      </c>
      <c r="D124" s="81">
        <v>18</v>
      </c>
      <c r="E124" s="81">
        <v>17</v>
      </c>
      <c r="F124" s="46"/>
      <c r="G124" s="3">
        <v>10</v>
      </c>
      <c r="H124" s="3">
        <v>2</v>
      </c>
      <c r="I124" s="78">
        <v>13</v>
      </c>
      <c r="J124" s="3">
        <v>4</v>
      </c>
      <c r="K124" s="3"/>
      <c r="L124" s="78">
        <v>21</v>
      </c>
      <c r="M124" s="78">
        <v>14</v>
      </c>
      <c r="N124" s="78">
        <v>12</v>
      </c>
      <c r="O124" s="3">
        <f>SUM(N124+M124+L124+I124+E124+D124)</f>
        <v>95</v>
      </c>
      <c r="P124" s="61">
        <v>10</v>
      </c>
    </row>
    <row r="125" spans="1:16">
      <c r="A125" s="2">
        <v>11</v>
      </c>
      <c r="B125" s="38" t="s">
        <v>36</v>
      </c>
      <c r="C125" s="38" t="s">
        <v>41</v>
      </c>
      <c r="D125" s="78">
        <v>22</v>
      </c>
      <c r="E125" s="81">
        <v>18</v>
      </c>
      <c r="F125" s="3"/>
      <c r="G125" s="3"/>
      <c r="H125" s="3">
        <v>8</v>
      </c>
      <c r="I125" s="78">
        <v>18</v>
      </c>
      <c r="J125" s="81">
        <v>10</v>
      </c>
      <c r="K125" s="46"/>
      <c r="L125" s="46"/>
      <c r="M125" s="78">
        <v>12</v>
      </c>
      <c r="N125" s="78">
        <v>15</v>
      </c>
      <c r="O125" s="3">
        <f>SUM(N125+M125+J125+I125+E125+D125)</f>
        <v>95</v>
      </c>
      <c r="P125" s="61">
        <v>11</v>
      </c>
    </row>
    <row r="126" spans="1:16">
      <c r="A126" s="2">
        <v>12</v>
      </c>
      <c r="B126" s="38" t="s">
        <v>328</v>
      </c>
      <c r="C126" s="38" t="s">
        <v>291</v>
      </c>
      <c r="D126" s="3"/>
      <c r="E126" s="3"/>
      <c r="F126" s="46"/>
      <c r="G126" s="81">
        <v>16</v>
      </c>
      <c r="H126" s="81">
        <v>27</v>
      </c>
      <c r="I126" s="81">
        <v>5</v>
      </c>
      <c r="J126" s="81">
        <v>13</v>
      </c>
      <c r="K126" s="46"/>
      <c r="L126" s="46"/>
      <c r="M126" s="78">
        <v>17</v>
      </c>
      <c r="N126" s="78">
        <v>16</v>
      </c>
      <c r="O126" s="3">
        <f>SUM(N126+M126+J126+I126+H126+G126)</f>
        <v>94</v>
      </c>
      <c r="P126" s="3">
        <v>12</v>
      </c>
    </row>
    <row r="127" spans="1:16">
      <c r="A127" s="2">
        <v>13</v>
      </c>
      <c r="B127" s="38" t="s">
        <v>262</v>
      </c>
      <c r="C127" s="38" t="s">
        <v>41</v>
      </c>
      <c r="D127" s="81">
        <v>19</v>
      </c>
      <c r="E127" s="81">
        <v>19</v>
      </c>
      <c r="F127" s="46"/>
      <c r="G127" s="78">
        <v>14</v>
      </c>
      <c r="H127" s="3">
        <v>5</v>
      </c>
      <c r="I127" s="78">
        <v>12</v>
      </c>
      <c r="J127" s="78">
        <v>9</v>
      </c>
      <c r="K127" s="3"/>
      <c r="L127" s="3"/>
      <c r="M127" s="78">
        <v>18</v>
      </c>
      <c r="N127" s="3"/>
      <c r="O127" s="3">
        <f>J127+I127+G127+E127+D127+M127</f>
        <v>91</v>
      </c>
      <c r="P127" s="61">
        <v>13</v>
      </c>
    </row>
    <row r="128" spans="1:16">
      <c r="A128" s="2">
        <v>14</v>
      </c>
      <c r="B128" s="38" t="s">
        <v>282</v>
      </c>
      <c r="C128" s="38" t="s">
        <v>41</v>
      </c>
      <c r="D128" s="46"/>
      <c r="E128" s="46"/>
      <c r="F128" s="46"/>
      <c r="G128" s="78">
        <v>15</v>
      </c>
      <c r="H128" s="78">
        <v>19</v>
      </c>
      <c r="I128" s="78">
        <v>16</v>
      </c>
      <c r="J128" s="81">
        <v>19</v>
      </c>
      <c r="K128" s="46"/>
      <c r="L128" s="46"/>
      <c r="M128" s="3"/>
      <c r="N128" s="3"/>
      <c r="O128" s="3">
        <f>J128+I128+H128+G128</f>
        <v>69</v>
      </c>
      <c r="P128" s="3">
        <v>14</v>
      </c>
    </row>
    <row r="129" spans="1:16">
      <c r="A129" s="2">
        <v>15</v>
      </c>
      <c r="B129" s="38" t="s">
        <v>326</v>
      </c>
      <c r="C129" s="38" t="s">
        <v>323</v>
      </c>
      <c r="D129" s="46"/>
      <c r="E129" s="46"/>
      <c r="F129" s="46"/>
      <c r="G129" s="78">
        <v>13</v>
      </c>
      <c r="H129" s="78">
        <v>15</v>
      </c>
      <c r="I129" s="78">
        <v>23</v>
      </c>
      <c r="J129" s="78">
        <v>15</v>
      </c>
      <c r="K129" s="3"/>
      <c r="L129" s="3"/>
      <c r="M129" s="3"/>
      <c r="N129" s="3"/>
      <c r="O129" s="3">
        <f>J129+I129+H129+G129</f>
        <v>66</v>
      </c>
      <c r="P129" s="61">
        <v>15</v>
      </c>
    </row>
    <row r="130" spans="1:16">
      <c r="A130" s="2">
        <v>16</v>
      </c>
      <c r="B130" s="38" t="s">
        <v>331</v>
      </c>
      <c r="C130" s="38" t="s">
        <v>41</v>
      </c>
      <c r="D130" s="46"/>
      <c r="E130" s="46"/>
      <c r="F130" s="46"/>
      <c r="G130" s="78">
        <v>17</v>
      </c>
      <c r="H130" s="46"/>
      <c r="I130" s="81">
        <v>8</v>
      </c>
      <c r="J130" s="81">
        <v>8</v>
      </c>
      <c r="K130" s="46"/>
      <c r="L130" s="46"/>
      <c r="M130" s="78">
        <v>19</v>
      </c>
      <c r="N130" s="78">
        <v>14</v>
      </c>
      <c r="O130" s="3">
        <f>SUM(N130+M130+J130+I130+G130)</f>
        <v>66</v>
      </c>
      <c r="P130" s="61">
        <v>16</v>
      </c>
    </row>
    <row r="131" spans="1:16">
      <c r="A131" s="2">
        <v>17</v>
      </c>
      <c r="B131" s="38" t="s">
        <v>325</v>
      </c>
      <c r="C131" s="38" t="s">
        <v>298</v>
      </c>
      <c r="D131" s="46"/>
      <c r="E131" s="46"/>
      <c r="F131" s="46"/>
      <c r="G131" s="78">
        <v>12</v>
      </c>
      <c r="H131" s="78">
        <v>14</v>
      </c>
      <c r="I131" s="78">
        <v>15</v>
      </c>
      <c r="J131" s="78">
        <v>16</v>
      </c>
      <c r="K131" s="3"/>
      <c r="L131" s="3"/>
      <c r="M131" s="3"/>
      <c r="N131" s="3"/>
      <c r="O131" s="3">
        <f>J131+I131+H131+G131</f>
        <v>57</v>
      </c>
      <c r="P131" s="3">
        <v>17</v>
      </c>
    </row>
    <row r="132" spans="1:16">
      <c r="A132" s="2">
        <v>18</v>
      </c>
      <c r="B132" s="38" t="s">
        <v>329</v>
      </c>
      <c r="C132" s="38" t="s">
        <v>298</v>
      </c>
      <c r="D132" s="46"/>
      <c r="E132" s="46"/>
      <c r="F132" s="46"/>
      <c r="G132" s="78">
        <v>18</v>
      </c>
      <c r="H132" s="81">
        <v>16</v>
      </c>
      <c r="I132" s="78">
        <v>11</v>
      </c>
      <c r="J132" s="81">
        <v>12</v>
      </c>
      <c r="K132" s="46"/>
      <c r="L132" s="46"/>
      <c r="M132" s="3"/>
      <c r="N132" s="3"/>
      <c r="O132" s="3">
        <f>J132+I132+H132+G132</f>
        <v>57</v>
      </c>
      <c r="P132" s="61">
        <v>18</v>
      </c>
    </row>
    <row r="133" spans="1:16">
      <c r="A133" s="2">
        <v>19</v>
      </c>
      <c r="B133" s="38" t="s">
        <v>335</v>
      </c>
      <c r="C133" s="38" t="s">
        <v>41</v>
      </c>
      <c r="D133" s="6"/>
      <c r="E133" s="6"/>
      <c r="F133" s="6"/>
      <c r="G133" s="78">
        <v>11</v>
      </c>
      <c r="H133" s="78">
        <v>7</v>
      </c>
      <c r="I133" s="78">
        <v>17</v>
      </c>
      <c r="J133" s="2"/>
      <c r="K133" s="2"/>
      <c r="L133" s="2"/>
      <c r="M133" s="2"/>
      <c r="N133" s="78">
        <v>18</v>
      </c>
      <c r="O133" s="2">
        <f>SUM(N133+I133+H133+G133)</f>
        <v>53</v>
      </c>
      <c r="P133" s="3">
        <v>19</v>
      </c>
    </row>
    <row r="134" spans="1:16">
      <c r="A134" s="2">
        <v>20</v>
      </c>
      <c r="B134" s="38" t="s">
        <v>330</v>
      </c>
      <c r="C134" s="38" t="s">
        <v>298</v>
      </c>
      <c r="D134" s="46"/>
      <c r="E134" s="46"/>
      <c r="F134" s="46"/>
      <c r="G134" s="78">
        <v>21</v>
      </c>
      <c r="H134" s="46"/>
      <c r="I134" s="81">
        <v>14</v>
      </c>
      <c r="J134" s="81">
        <v>11</v>
      </c>
      <c r="K134" s="46"/>
      <c r="L134" s="46"/>
      <c r="M134" s="3"/>
      <c r="N134" s="3"/>
      <c r="O134" s="3">
        <f>J134+I134+G134</f>
        <v>46</v>
      </c>
      <c r="P134" s="61">
        <v>20</v>
      </c>
    </row>
    <row r="135" spans="1:16">
      <c r="A135" s="2">
        <v>21</v>
      </c>
      <c r="B135" s="6" t="s">
        <v>334</v>
      </c>
      <c r="C135" s="6" t="s">
        <v>41</v>
      </c>
      <c r="D135" s="6"/>
      <c r="E135" s="6"/>
      <c r="F135" s="6"/>
      <c r="G135" s="78">
        <v>9</v>
      </c>
      <c r="H135" s="78">
        <v>6</v>
      </c>
      <c r="I135" s="2"/>
      <c r="J135" s="81">
        <v>5</v>
      </c>
      <c r="K135" s="46"/>
      <c r="L135" s="46"/>
      <c r="M135" s="78">
        <v>11</v>
      </c>
      <c r="N135" s="78">
        <v>13</v>
      </c>
      <c r="O135" s="3">
        <f>SUM(N135+M135+J135+H135+G135)</f>
        <v>44</v>
      </c>
      <c r="P135" s="61">
        <v>21</v>
      </c>
    </row>
    <row r="136" spans="1:16">
      <c r="A136" s="2">
        <v>22</v>
      </c>
      <c r="B136" s="38" t="s">
        <v>21</v>
      </c>
      <c r="C136" s="38" t="s">
        <v>41</v>
      </c>
      <c r="D136" s="78">
        <v>23</v>
      </c>
      <c r="E136" s="78">
        <v>20</v>
      </c>
      <c r="F136" s="3"/>
      <c r="G136" s="3"/>
      <c r="H136" s="3"/>
      <c r="I136" s="3"/>
      <c r="J136" s="3"/>
      <c r="K136" s="3"/>
      <c r="L136" s="3"/>
      <c r="M136" s="3"/>
      <c r="N136" s="3"/>
      <c r="O136" s="3">
        <f>E136+D136</f>
        <v>43</v>
      </c>
      <c r="P136" s="3">
        <v>22</v>
      </c>
    </row>
    <row r="137" spans="1:16">
      <c r="A137" s="2">
        <v>23</v>
      </c>
      <c r="B137" s="12" t="s">
        <v>470</v>
      </c>
      <c r="C137" s="6" t="s">
        <v>96</v>
      </c>
      <c r="D137" s="6"/>
      <c r="E137" s="6"/>
      <c r="F137" s="6"/>
      <c r="G137" s="2"/>
      <c r="H137" s="3"/>
      <c r="I137" s="3"/>
      <c r="J137" s="2"/>
      <c r="K137" s="2"/>
      <c r="L137" s="2"/>
      <c r="M137" s="78">
        <v>20</v>
      </c>
      <c r="N137" s="78">
        <v>22</v>
      </c>
      <c r="O137" s="2">
        <v>42</v>
      </c>
      <c r="P137" s="61">
        <v>23</v>
      </c>
    </row>
    <row r="138" spans="1:16">
      <c r="A138" s="2">
        <v>24</v>
      </c>
      <c r="B138" s="38" t="s">
        <v>324</v>
      </c>
      <c r="C138" s="38" t="s">
        <v>323</v>
      </c>
      <c r="D138" s="46"/>
      <c r="E138" s="46"/>
      <c r="F138" s="46"/>
      <c r="G138" s="3"/>
      <c r="H138" s="78">
        <v>9</v>
      </c>
      <c r="I138" s="78">
        <v>6</v>
      </c>
      <c r="J138" s="78">
        <v>23</v>
      </c>
      <c r="K138" s="94"/>
      <c r="L138" s="94"/>
      <c r="M138" s="94"/>
      <c r="N138" s="3"/>
      <c r="O138" s="3">
        <f>J138+I138+H138</f>
        <v>38</v>
      </c>
      <c r="P138" s="3">
        <v>24</v>
      </c>
    </row>
    <row r="139" spans="1:16">
      <c r="A139" s="2">
        <v>25</v>
      </c>
      <c r="B139" s="38" t="s">
        <v>327</v>
      </c>
      <c r="C139" s="38" t="s">
        <v>298</v>
      </c>
      <c r="D139" s="46"/>
      <c r="E139" s="46"/>
      <c r="F139" s="46"/>
      <c r="G139" s="3"/>
      <c r="H139" s="78">
        <v>13</v>
      </c>
      <c r="I139" s="78">
        <v>9</v>
      </c>
      <c r="J139" s="78">
        <v>14</v>
      </c>
      <c r="K139" s="3"/>
      <c r="L139" s="3"/>
      <c r="M139" s="3"/>
      <c r="N139" s="3"/>
      <c r="O139" s="3">
        <f>J139+I139+H139</f>
        <v>36</v>
      </c>
      <c r="P139" s="61">
        <v>25</v>
      </c>
    </row>
    <row r="140" spans="1:16">
      <c r="A140" s="2">
        <v>26</v>
      </c>
      <c r="B140" s="12" t="s">
        <v>336</v>
      </c>
      <c r="C140" s="6" t="s">
        <v>41</v>
      </c>
      <c r="D140" s="6"/>
      <c r="E140" s="6"/>
      <c r="F140" s="6"/>
      <c r="G140" s="2"/>
      <c r="H140" s="78">
        <v>11</v>
      </c>
      <c r="I140" s="78">
        <v>7</v>
      </c>
      <c r="J140" s="2"/>
      <c r="K140" s="2"/>
      <c r="L140" s="2"/>
      <c r="M140" s="78">
        <v>13</v>
      </c>
      <c r="N140" s="2"/>
      <c r="O140" s="2">
        <v>31</v>
      </c>
      <c r="P140" s="61">
        <v>26</v>
      </c>
    </row>
    <row r="141" spans="1:16">
      <c r="A141" s="2">
        <v>27</v>
      </c>
      <c r="B141" s="38" t="s">
        <v>332</v>
      </c>
      <c r="C141" s="38" t="s">
        <v>333</v>
      </c>
      <c r="D141" s="46"/>
      <c r="E141" s="46"/>
      <c r="F141" s="46"/>
      <c r="G141" s="3"/>
      <c r="H141" s="81">
        <v>10</v>
      </c>
      <c r="I141" s="81">
        <v>10</v>
      </c>
      <c r="J141" s="81">
        <v>7</v>
      </c>
      <c r="K141" s="46"/>
      <c r="L141" s="46"/>
      <c r="M141" s="3"/>
      <c r="N141" s="3"/>
      <c r="O141" s="3">
        <f>J141+I141+H141</f>
        <v>27</v>
      </c>
      <c r="P141" s="3">
        <v>27</v>
      </c>
    </row>
    <row r="142" spans="1:16">
      <c r="A142" s="2">
        <v>28</v>
      </c>
      <c r="B142" s="38" t="s">
        <v>337</v>
      </c>
      <c r="C142" s="38" t="s">
        <v>291</v>
      </c>
      <c r="D142" s="6"/>
      <c r="E142" s="6"/>
      <c r="F142" s="6"/>
      <c r="G142" s="2"/>
      <c r="H142" s="78">
        <v>4</v>
      </c>
      <c r="I142" s="78">
        <v>4</v>
      </c>
      <c r="J142" s="2"/>
      <c r="K142" s="2"/>
      <c r="L142" s="2"/>
      <c r="M142" s="2"/>
      <c r="N142" s="2"/>
      <c r="O142" s="2">
        <v>8</v>
      </c>
      <c r="P142" s="61">
        <v>28</v>
      </c>
    </row>
    <row r="143" spans="1:16" ht="15.75">
      <c r="B143" s="158" t="s">
        <v>178</v>
      </c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</row>
    <row r="144" spans="1:16">
      <c r="A144" s="159" t="s">
        <v>25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"/>
    </row>
    <row r="145" spans="1:16">
      <c r="A145" s="2"/>
      <c r="B145" s="14" t="s">
        <v>5</v>
      </c>
      <c r="C145" s="22" t="s">
        <v>1</v>
      </c>
      <c r="D145" s="156" t="s">
        <v>109</v>
      </c>
      <c r="E145" s="161"/>
      <c r="F145" s="157"/>
      <c r="G145" s="156" t="s">
        <v>129</v>
      </c>
      <c r="H145" s="161"/>
      <c r="I145" s="161"/>
      <c r="J145" s="157"/>
      <c r="K145" s="156" t="s">
        <v>380</v>
      </c>
      <c r="L145" s="157"/>
      <c r="M145" s="156" t="s">
        <v>2</v>
      </c>
      <c r="N145" s="157"/>
      <c r="O145" s="14" t="s">
        <v>111</v>
      </c>
      <c r="P145" s="44" t="s">
        <v>113</v>
      </c>
    </row>
    <row r="146" spans="1:16">
      <c r="A146" s="2"/>
      <c r="B146" s="6"/>
      <c r="C146" s="6"/>
      <c r="D146" s="144">
        <v>41768</v>
      </c>
      <c r="E146" s="144">
        <v>41769</v>
      </c>
      <c r="F146" s="144">
        <v>41770</v>
      </c>
      <c r="G146" s="145">
        <v>41805</v>
      </c>
      <c r="H146" s="145">
        <v>41806</v>
      </c>
      <c r="I146" s="145">
        <v>41807</v>
      </c>
      <c r="J146" s="145">
        <v>41809</v>
      </c>
      <c r="K146" s="140">
        <v>41895</v>
      </c>
      <c r="L146" s="141">
        <v>41896</v>
      </c>
      <c r="M146" s="142">
        <v>41902</v>
      </c>
      <c r="N146" s="142">
        <v>52495</v>
      </c>
      <c r="O146" s="22" t="s">
        <v>112</v>
      </c>
      <c r="P146" s="48"/>
    </row>
    <row r="147" spans="1:16">
      <c r="A147" s="60">
        <v>1</v>
      </c>
      <c r="B147" s="38" t="s">
        <v>213</v>
      </c>
      <c r="C147" s="38" t="s">
        <v>214</v>
      </c>
      <c r="D147" s="78">
        <v>30</v>
      </c>
      <c r="E147" s="3">
        <v>20</v>
      </c>
      <c r="F147" s="3"/>
      <c r="G147" s="78">
        <v>30</v>
      </c>
      <c r="H147" s="78">
        <v>30</v>
      </c>
      <c r="I147" s="3">
        <v>23</v>
      </c>
      <c r="J147" s="78">
        <v>30</v>
      </c>
      <c r="K147" s="3">
        <v>25</v>
      </c>
      <c r="L147" s="3"/>
      <c r="M147" s="78">
        <v>27</v>
      </c>
      <c r="N147" s="78">
        <v>30</v>
      </c>
      <c r="O147" s="3">
        <f>SUM(N147+M147+J147+H147+G147+D147)</f>
        <v>177</v>
      </c>
      <c r="P147" s="3">
        <v>1</v>
      </c>
    </row>
    <row r="148" spans="1:16">
      <c r="A148" s="60">
        <v>2</v>
      </c>
      <c r="B148" s="38" t="s">
        <v>215</v>
      </c>
      <c r="C148" s="38" t="s">
        <v>52</v>
      </c>
      <c r="D148" s="78">
        <v>27</v>
      </c>
      <c r="E148" s="3">
        <v>15</v>
      </c>
      <c r="F148" s="3"/>
      <c r="G148" s="3">
        <v>20</v>
      </c>
      <c r="H148" s="3">
        <v>0</v>
      </c>
      <c r="I148" s="78">
        <v>27</v>
      </c>
      <c r="J148" s="78">
        <v>27</v>
      </c>
      <c r="K148" s="78">
        <v>27</v>
      </c>
      <c r="L148" s="78">
        <v>27</v>
      </c>
      <c r="M148" s="78">
        <v>30</v>
      </c>
      <c r="N148" s="3">
        <v>27</v>
      </c>
      <c r="O148" s="3">
        <f>D148+I148+J148+K148+L148+M148</f>
        <v>165</v>
      </c>
      <c r="P148" s="3">
        <v>2</v>
      </c>
    </row>
    <row r="149" spans="1:16" ht="12.6" customHeight="1">
      <c r="A149" s="155">
        <v>3</v>
      </c>
      <c r="B149" s="38" t="s">
        <v>223</v>
      </c>
      <c r="C149" s="38" t="s">
        <v>55</v>
      </c>
      <c r="D149" s="3">
        <v>17</v>
      </c>
      <c r="E149" s="3">
        <v>19</v>
      </c>
      <c r="F149" s="3"/>
      <c r="G149" s="78">
        <v>27</v>
      </c>
      <c r="H149" s="78">
        <v>25</v>
      </c>
      <c r="I149" s="78">
        <v>25</v>
      </c>
      <c r="J149" s="3">
        <v>14</v>
      </c>
      <c r="K149" s="78">
        <v>21</v>
      </c>
      <c r="L149" s="78">
        <v>23</v>
      </c>
      <c r="M149" s="78">
        <v>22</v>
      </c>
      <c r="N149" s="3">
        <v>14</v>
      </c>
      <c r="O149" s="3">
        <f>G149+H149+I149+K149+L149+M149</f>
        <v>143</v>
      </c>
      <c r="P149" s="3">
        <v>3</v>
      </c>
    </row>
    <row r="150" spans="1:16" ht="12.6" customHeight="1">
      <c r="A150" s="155">
        <v>4</v>
      </c>
      <c r="B150" s="38" t="s">
        <v>216</v>
      </c>
      <c r="C150" s="38" t="s">
        <v>214</v>
      </c>
      <c r="D150" s="78">
        <v>25</v>
      </c>
      <c r="E150" s="3">
        <v>6</v>
      </c>
      <c r="F150" s="3"/>
      <c r="G150" s="78">
        <v>22</v>
      </c>
      <c r="H150" s="78">
        <v>21</v>
      </c>
      <c r="I150" s="3">
        <v>16</v>
      </c>
      <c r="J150" s="78">
        <v>20</v>
      </c>
      <c r="K150" s="78">
        <v>30</v>
      </c>
      <c r="L150" s="78">
        <v>20</v>
      </c>
      <c r="M150" s="3"/>
      <c r="N150" s="3"/>
      <c r="O150" s="3">
        <f>D150+G150+H150+J150+K150+L150</f>
        <v>138</v>
      </c>
      <c r="P150" s="3">
        <v>4</v>
      </c>
    </row>
    <row r="151" spans="1:16" ht="12.6" customHeight="1">
      <c r="A151" s="155">
        <v>5</v>
      </c>
      <c r="B151" s="38" t="s">
        <v>232</v>
      </c>
      <c r="C151" s="38" t="s">
        <v>210</v>
      </c>
      <c r="D151" s="3">
        <v>8</v>
      </c>
      <c r="E151" s="78">
        <v>22</v>
      </c>
      <c r="F151" s="3"/>
      <c r="G151" s="78">
        <v>21</v>
      </c>
      <c r="H151" s="3">
        <v>20</v>
      </c>
      <c r="I151" s="78">
        <v>22</v>
      </c>
      <c r="J151" s="3">
        <v>19</v>
      </c>
      <c r="K151" s="3">
        <v>18</v>
      </c>
      <c r="L151" s="78">
        <v>21</v>
      </c>
      <c r="M151" s="78">
        <v>25</v>
      </c>
      <c r="N151" s="78">
        <v>22</v>
      </c>
      <c r="O151" s="3">
        <f>SUM(N151+M151+L151+I151+G151+E151)</f>
        <v>133</v>
      </c>
      <c r="P151" s="3">
        <v>5</v>
      </c>
    </row>
    <row r="152" spans="1:16" ht="12.6" customHeight="1">
      <c r="A152" s="155">
        <v>6</v>
      </c>
      <c r="B152" s="38" t="s">
        <v>217</v>
      </c>
      <c r="C152" s="38" t="s">
        <v>41</v>
      </c>
      <c r="D152" s="78">
        <v>23</v>
      </c>
      <c r="E152" s="78">
        <v>27</v>
      </c>
      <c r="F152" s="3"/>
      <c r="G152" s="3">
        <v>7</v>
      </c>
      <c r="H152" s="78">
        <v>22</v>
      </c>
      <c r="I152" s="3">
        <v>15</v>
      </c>
      <c r="J152" s="78">
        <v>18</v>
      </c>
      <c r="K152" s="3"/>
      <c r="L152" s="3"/>
      <c r="M152" s="78">
        <v>19</v>
      </c>
      <c r="N152" s="78">
        <v>16</v>
      </c>
      <c r="O152" s="3">
        <f>SUM(N152+M152+J152+H152+E152+D152)</f>
        <v>125</v>
      </c>
      <c r="P152" s="3">
        <v>6</v>
      </c>
    </row>
    <row r="153" spans="1:16" ht="12.6" customHeight="1">
      <c r="A153" s="155">
        <v>7</v>
      </c>
      <c r="B153" s="38" t="s">
        <v>222</v>
      </c>
      <c r="C153" s="38" t="s">
        <v>52</v>
      </c>
      <c r="D153" s="78">
        <v>18</v>
      </c>
      <c r="E153" s="78">
        <v>17</v>
      </c>
      <c r="F153" s="3"/>
      <c r="G153" s="3">
        <v>15</v>
      </c>
      <c r="H153" s="78">
        <v>27</v>
      </c>
      <c r="I153" s="78">
        <v>20</v>
      </c>
      <c r="J153" s="3">
        <v>2</v>
      </c>
      <c r="K153" s="3"/>
      <c r="L153" s="3"/>
      <c r="M153" s="78">
        <v>16</v>
      </c>
      <c r="N153" s="78">
        <v>21</v>
      </c>
      <c r="O153" s="3">
        <f>SUM(N153+M153+I153+H153+E153+D153)</f>
        <v>119</v>
      </c>
      <c r="P153" s="3">
        <v>7</v>
      </c>
    </row>
    <row r="154" spans="1:16" ht="12.6" customHeight="1">
      <c r="A154" s="155">
        <v>8</v>
      </c>
      <c r="B154" s="38" t="s">
        <v>224</v>
      </c>
      <c r="C154" s="38" t="s">
        <v>55</v>
      </c>
      <c r="D154" s="78">
        <v>16</v>
      </c>
      <c r="E154" s="78">
        <v>9</v>
      </c>
      <c r="F154" s="3"/>
      <c r="G154" s="3">
        <v>0</v>
      </c>
      <c r="H154" s="3"/>
      <c r="I154" s="3">
        <v>1</v>
      </c>
      <c r="J154" s="3">
        <v>1</v>
      </c>
      <c r="K154" s="78">
        <v>22</v>
      </c>
      <c r="L154" s="78">
        <v>25</v>
      </c>
      <c r="M154" s="78">
        <v>20</v>
      </c>
      <c r="N154" s="78">
        <v>25</v>
      </c>
      <c r="O154" s="3">
        <f>SUM(N154+M154+L154+K154+E154+D154)</f>
        <v>117</v>
      </c>
      <c r="P154" s="3">
        <v>8</v>
      </c>
    </row>
    <row r="155" spans="1:16" ht="12.6" customHeight="1">
      <c r="A155" s="155">
        <v>9</v>
      </c>
      <c r="B155" s="38" t="s">
        <v>243</v>
      </c>
      <c r="C155" s="38" t="s">
        <v>55</v>
      </c>
      <c r="D155" s="3">
        <v>0</v>
      </c>
      <c r="E155" s="78">
        <v>21</v>
      </c>
      <c r="F155" s="3"/>
      <c r="G155" s="78">
        <v>11</v>
      </c>
      <c r="H155" s="3">
        <v>1</v>
      </c>
      <c r="I155" s="78">
        <v>21</v>
      </c>
      <c r="J155" s="3"/>
      <c r="K155" s="78">
        <v>23</v>
      </c>
      <c r="L155" s="78">
        <v>17</v>
      </c>
      <c r="M155" s="3">
        <v>6</v>
      </c>
      <c r="N155" s="78">
        <v>23</v>
      </c>
      <c r="O155" s="3">
        <f>SUM(N155+L155+K155+I155+G155+E155)</f>
        <v>116</v>
      </c>
      <c r="P155" s="3">
        <v>9</v>
      </c>
    </row>
    <row r="156" spans="1:16" ht="12.6" customHeight="1">
      <c r="A156" s="155">
        <v>10</v>
      </c>
      <c r="B156" s="38" t="s">
        <v>238</v>
      </c>
      <c r="C156" s="38" t="s">
        <v>214</v>
      </c>
      <c r="D156" s="3">
        <v>0</v>
      </c>
      <c r="E156" s="78">
        <v>14</v>
      </c>
      <c r="F156" s="3"/>
      <c r="G156" s="3">
        <v>12</v>
      </c>
      <c r="H156" s="78">
        <v>14</v>
      </c>
      <c r="I156" s="3">
        <v>10</v>
      </c>
      <c r="J156" s="78">
        <v>22</v>
      </c>
      <c r="K156" s="78">
        <v>20</v>
      </c>
      <c r="L156" s="78">
        <v>19</v>
      </c>
      <c r="M156" s="78">
        <v>17</v>
      </c>
      <c r="N156" s="3">
        <v>4</v>
      </c>
      <c r="O156" s="3">
        <f>SUM(M156+L156+K156+J156+H156+E156)</f>
        <v>106</v>
      </c>
      <c r="P156" s="3">
        <v>10</v>
      </c>
    </row>
    <row r="157" spans="1:16" ht="12.6" customHeight="1">
      <c r="A157" s="155">
        <v>11</v>
      </c>
      <c r="B157" s="38" t="s">
        <v>365</v>
      </c>
      <c r="C157" s="38" t="s">
        <v>350</v>
      </c>
      <c r="D157" s="3"/>
      <c r="E157" s="3"/>
      <c r="F157" s="3"/>
      <c r="G157" s="78">
        <v>16</v>
      </c>
      <c r="H157" s="78">
        <v>19</v>
      </c>
      <c r="I157" s="3"/>
      <c r="J157" s="78">
        <v>16</v>
      </c>
      <c r="K157" s="3"/>
      <c r="L157" s="78">
        <v>30</v>
      </c>
      <c r="M157" s="78">
        <v>23</v>
      </c>
      <c r="N157" s="3"/>
      <c r="O157" s="3">
        <f>J157+H157+G157+L157+M157</f>
        <v>104</v>
      </c>
      <c r="P157" s="3">
        <v>11</v>
      </c>
    </row>
    <row r="158" spans="1:16" ht="12.6" customHeight="1">
      <c r="A158" s="155">
        <v>12</v>
      </c>
      <c r="B158" s="38" t="s">
        <v>372</v>
      </c>
      <c r="C158" s="38" t="s">
        <v>323</v>
      </c>
      <c r="D158" s="3"/>
      <c r="E158" s="3"/>
      <c r="F158" s="3"/>
      <c r="G158" s="78">
        <v>23</v>
      </c>
      <c r="H158" s="78">
        <v>23</v>
      </c>
      <c r="I158" s="78">
        <v>30</v>
      </c>
      <c r="J158" s="78">
        <v>25</v>
      </c>
      <c r="K158" s="3"/>
      <c r="L158" s="3"/>
      <c r="M158" s="3"/>
      <c r="N158" s="3"/>
      <c r="O158" s="3">
        <f>J158+I158+H158+G158</f>
        <v>101</v>
      </c>
      <c r="P158" s="3">
        <v>12</v>
      </c>
    </row>
    <row r="159" spans="1:16" ht="12.6" customHeight="1">
      <c r="A159" s="155">
        <v>13</v>
      </c>
      <c r="B159" s="38" t="s">
        <v>227</v>
      </c>
      <c r="C159" s="38" t="s">
        <v>41</v>
      </c>
      <c r="D159" s="78">
        <v>13</v>
      </c>
      <c r="E159" s="78">
        <v>25</v>
      </c>
      <c r="F159" s="3"/>
      <c r="G159" s="3">
        <v>2</v>
      </c>
      <c r="H159" s="3">
        <v>2</v>
      </c>
      <c r="I159" s="78">
        <v>13</v>
      </c>
      <c r="J159" s="78">
        <v>6</v>
      </c>
      <c r="K159" s="3"/>
      <c r="L159" s="3"/>
      <c r="M159" s="78">
        <v>18</v>
      </c>
      <c r="N159" s="78">
        <v>9</v>
      </c>
      <c r="O159" s="3">
        <f>SUM(N159+M159+J159+I159+E159+D159)</f>
        <v>84</v>
      </c>
      <c r="P159" s="3">
        <v>13</v>
      </c>
    </row>
    <row r="160" spans="1:16" ht="12.6" customHeight="1">
      <c r="A160" s="155">
        <v>14</v>
      </c>
      <c r="B160" s="38" t="s">
        <v>218</v>
      </c>
      <c r="C160" s="38" t="s">
        <v>41</v>
      </c>
      <c r="D160" s="78">
        <v>22</v>
      </c>
      <c r="E160" s="78">
        <v>13</v>
      </c>
      <c r="F160" s="3"/>
      <c r="G160" s="78">
        <v>4</v>
      </c>
      <c r="H160" s="78">
        <v>1</v>
      </c>
      <c r="I160" s="3">
        <v>1</v>
      </c>
      <c r="J160" s="3">
        <v>1</v>
      </c>
      <c r="K160" s="78">
        <v>17</v>
      </c>
      <c r="L160" s="78">
        <v>22</v>
      </c>
      <c r="M160" s="3"/>
      <c r="N160" s="3"/>
      <c r="O160" s="3">
        <f>D160+E160+G160+H160+K160+L160</f>
        <v>79</v>
      </c>
      <c r="P160" s="3">
        <v>14</v>
      </c>
    </row>
    <row r="161" spans="1:16" ht="12.6" customHeight="1">
      <c r="A161" s="155">
        <v>15</v>
      </c>
      <c r="B161" s="38" t="s">
        <v>219</v>
      </c>
      <c r="C161" s="38" t="s">
        <v>55</v>
      </c>
      <c r="D161" s="78">
        <v>21</v>
      </c>
      <c r="E161" s="78">
        <v>30</v>
      </c>
      <c r="F161" s="3"/>
      <c r="G161" s="78">
        <v>1</v>
      </c>
      <c r="H161" s="78">
        <v>7</v>
      </c>
      <c r="I161" s="78">
        <v>3</v>
      </c>
      <c r="J161" s="78">
        <v>11</v>
      </c>
      <c r="K161" s="3"/>
      <c r="L161" s="3"/>
      <c r="M161" s="3"/>
      <c r="N161" s="3"/>
      <c r="O161" s="3">
        <f>J161+I161+H161+G161+E161+D161</f>
        <v>73</v>
      </c>
      <c r="P161" s="3">
        <v>15</v>
      </c>
    </row>
    <row r="162" spans="1:16" ht="12.6" customHeight="1">
      <c r="A162" s="155">
        <v>16</v>
      </c>
      <c r="B162" s="38" t="s">
        <v>221</v>
      </c>
      <c r="C162" s="38" t="s">
        <v>55</v>
      </c>
      <c r="D162" s="78">
        <v>19</v>
      </c>
      <c r="E162" s="78">
        <v>7</v>
      </c>
      <c r="F162" s="3"/>
      <c r="G162" s="3">
        <v>1</v>
      </c>
      <c r="H162" s="78">
        <v>6</v>
      </c>
      <c r="I162" s="78">
        <v>14</v>
      </c>
      <c r="J162" s="3"/>
      <c r="K162" s="3"/>
      <c r="L162" s="3"/>
      <c r="M162" s="78">
        <v>14</v>
      </c>
      <c r="N162" s="78">
        <v>12</v>
      </c>
      <c r="O162" s="3">
        <f>SUM(N162+M162+I162+H162+E162+D162)</f>
        <v>72</v>
      </c>
      <c r="P162" s="3">
        <v>16</v>
      </c>
    </row>
    <row r="163" spans="1:16" ht="12.6" customHeight="1">
      <c r="A163" s="155">
        <v>17</v>
      </c>
      <c r="B163" s="38" t="s">
        <v>368</v>
      </c>
      <c r="C163" s="38" t="s">
        <v>291</v>
      </c>
      <c r="D163" s="3"/>
      <c r="E163" s="3"/>
      <c r="F163" s="3"/>
      <c r="G163" s="78">
        <v>10</v>
      </c>
      <c r="H163" s="78">
        <v>17</v>
      </c>
      <c r="I163" s="78">
        <v>9</v>
      </c>
      <c r="J163" s="78">
        <v>10</v>
      </c>
      <c r="K163" s="3"/>
      <c r="L163" s="3"/>
      <c r="M163" s="78">
        <v>9</v>
      </c>
      <c r="N163" s="78">
        <v>11</v>
      </c>
      <c r="O163" s="3">
        <f>SUM(N163+M163+J163+I163+H163+G163)</f>
        <v>66</v>
      </c>
      <c r="P163" s="3">
        <v>17</v>
      </c>
    </row>
    <row r="164" spans="1:16" ht="12.6" customHeight="1">
      <c r="A164" s="155">
        <v>18</v>
      </c>
      <c r="B164" s="38" t="s">
        <v>226</v>
      </c>
      <c r="C164" s="38" t="s">
        <v>41</v>
      </c>
      <c r="D164" s="78">
        <v>14</v>
      </c>
      <c r="E164" s="78">
        <v>12</v>
      </c>
      <c r="F164" s="3"/>
      <c r="G164" s="78">
        <v>3</v>
      </c>
      <c r="H164" s="3">
        <v>1</v>
      </c>
      <c r="I164" s="78">
        <v>7</v>
      </c>
      <c r="J164" s="3">
        <v>1</v>
      </c>
      <c r="K164" s="3"/>
      <c r="L164" s="3"/>
      <c r="M164" s="78">
        <v>8</v>
      </c>
      <c r="N164" s="78">
        <v>20</v>
      </c>
      <c r="O164" s="3">
        <f>SUM(N164+M164+I164+G164+E164+D164)</f>
        <v>64</v>
      </c>
      <c r="P164" s="3">
        <v>18</v>
      </c>
    </row>
    <row r="165" spans="1:16" ht="12.6" customHeight="1">
      <c r="A165" s="155">
        <v>19</v>
      </c>
      <c r="B165" s="38" t="s">
        <v>364</v>
      </c>
      <c r="C165" s="38" t="s">
        <v>298</v>
      </c>
      <c r="D165" s="3"/>
      <c r="E165" s="3"/>
      <c r="F165" s="3"/>
      <c r="G165" s="78">
        <v>17</v>
      </c>
      <c r="H165" s="78">
        <v>18</v>
      </c>
      <c r="I165" s="78">
        <v>17</v>
      </c>
      <c r="J165" s="78">
        <v>9</v>
      </c>
      <c r="K165" s="3"/>
      <c r="L165" s="3"/>
      <c r="M165" s="3"/>
      <c r="N165" s="3"/>
      <c r="O165" s="3">
        <f>J165+I165+H165+G165</f>
        <v>61</v>
      </c>
      <c r="P165" s="3">
        <v>19</v>
      </c>
    </row>
    <row r="166" spans="1:16" ht="12.6" customHeight="1">
      <c r="A166" s="155">
        <v>20</v>
      </c>
      <c r="B166" s="38" t="s">
        <v>373</v>
      </c>
      <c r="C166" s="38" t="s">
        <v>41</v>
      </c>
      <c r="D166" s="3"/>
      <c r="E166" s="3"/>
      <c r="F166" s="3"/>
      <c r="G166" s="78">
        <v>19</v>
      </c>
      <c r="H166" s="78">
        <v>12</v>
      </c>
      <c r="I166" s="78">
        <v>6</v>
      </c>
      <c r="J166" s="3"/>
      <c r="K166" s="3"/>
      <c r="L166" s="3"/>
      <c r="M166" s="78">
        <v>21</v>
      </c>
      <c r="N166" s="3"/>
      <c r="O166" s="3">
        <f>I166+H166+G166+M166</f>
        <v>58</v>
      </c>
      <c r="P166" s="3">
        <v>20</v>
      </c>
    </row>
    <row r="167" spans="1:16" ht="12.6" customHeight="1">
      <c r="A167" s="155">
        <v>21</v>
      </c>
      <c r="B167" s="23" t="s">
        <v>423</v>
      </c>
      <c r="C167" s="38"/>
      <c r="D167" s="3"/>
      <c r="E167" s="3"/>
      <c r="F167" s="3"/>
      <c r="G167" s="78">
        <v>9</v>
      </c>
      <c r="H167" s="78">
        <v>5</v>
      </c>
      <c r="I167" s="78">
        <v>19</v>
      </c>
      <c r="J167" s="78">
        <v>23</v>
      </c>
      <c r="K167" s="3"/>
      <c r="L167" s="3"/>
      <c r="M167" s="3"/>
      <c r="N167" s="3"/>
      <c r="O167" s="3">
        <f>J167+I167+H167+G167</f>
        <v>56</v>
      </c>
      <c r="P167" s="3">
        <v>21</v>
      </c>
    </row>
    <row r="168" spans="1:16" ht="12.6" customHeight="1">
      <c r="A168" s="155">
        <v>22</v>
      </c>
      <c r="B168" s="38" t="s">
        <v>375</v>
      </c>
      <c r="C168" s="38" t="s">
        <v>81</v>
      </c>
      <c r="D168" s="3"/>
      <c r="E168" s="3"/>
      <c r="F168" s="3"/>
      <c r="G168" s="78">
        <v>18</v>
      </c>
      <c r="H168" s="78">
        <v>16</v>
      </c>
      <c r="I168" s="78">
        <v>12</v>
      </c>
      <c r="J168" s="78">
        <v>8</v>
      </c>
      <c r="K168" s="3"/>
      <c r="L168" s="3"/>
      <c r="M168" s="3"/>
      <c r="N168" s="3"/>
      <c r="O168" s="3">
        <f>J168+I168+H168+G168</f>
        <v>54</v>
      </c>
      <c r="P168" s="3">
        <v>22</v>
      </c>
    </row>
    <row r="169" spans="1:16" ht="12.6" customHeight="1">
      <c r="A169" s="155">
        <v>23</v>
      </c>
      <c r="B169" s="38" t="s">
        <v>228</v>
      </c>
      <c r="C169" s="38" t="s">
        <v>41</v>
      </c>
      <c r="D169" s="78">
        <v>12</v>
      </c>
      <c r="E169" s="78">
        <v>11</v>
      </c>
      <c r="F169" s="3"/>
      <c r="G169" s="78">
        <v>1</v>
      </c>
      <c r="H169" s="78">
        <v>1</v>
      </c>
      <c r="I169" s="78">
        <v>11</v>
      </c>
      <c r="J169" s="78">
        <v>17</v>
      </c>
      <c r="K169" s="3"/>
      <c r="L169" s="3"/>
      <c r="M169" s="3"/>
      <c r="N169" s="3"/>
      <c r="O169" s="3">
        <f>J169+I169+H169+G169+E169+D169</f>
        <v>53</v>
      </c>
      <c r="P169" s="3">
        <v>23</v>
      </c>
    </row>
    <row r="170" spans="1:16" ht="12.6" customHeight="1">
      <c r="A170" s="155">
        <v>24</v>
      </c>
      <c r="B170" s="38" t="s">
        <v>426</v>
      </c>
      <c r="C170" s="38" t="s">
        <v>55</v>
      </c>
      <c r="D170" s="3"/>
      <c r="E170" s="3"/>
      <c r="F170" s="3"/>
      <c r="G170" s="3"/>
      <c r="H170" s="3"/>
      <c r="I170" s="3"/>
      <c r="J170" s="3"/>
      <c r="K170" s="78">
        <v>16</v>
      </c>
      <c r="L170" s="78">
        <v>18</v>
      </c>
      <c r="M170" s="78">
        <v>10</v>
      </c>
      <c r="N170" s="78">
        <v>7</v>
      </c>
      <c r="O170" s="3">
        <f>SUM(N170+M170+L170+K170)</f>
        <v>51</v>
      </c>
      <c r="P170" s="3">
        <v>24</v>
      </c>
    </row>
    <row r="171" spans="1:16" ht="12.6" customHeight="1">
      <c r="A171" s="155">
        <v>25</v>
      </c>
      <c r="B171" s="38" t="s">
        <v>369</v>
      </c>
      <c r="C171" s="38" t="s">
        <v>298</v>
      </c>
      <c r="D171" s="38"/>
      <c r="E171" s="38"/>
      <c r="F171" s="38"/>
      <c r="G171" s="78">
        <v>9</v>
      </c>
      <c r="H171" s="78">
        <v>9</v>
      </c>
      <c r="I171" s="78">
        <v>18</v>
      </c>
      <c r="J171" s="78">
        <v>13</v>
      </c>
      <c r="K171" s="3"/>
      <c r="L171" s="3"/>
      <c r="M171" s="3"/>
      <c r="N171" s="3"/>
      <c r="O171" s="3">
        <f>J171+I171+H171+G171</f>
        <v>49</v>
      </c>
      <c r="P171" s="3">
        <v>25</v>
      </c>
    </row>
    <row r="172" spans="1:16" ht="12.6" customHeight="1">
      <c r="A172" s="155">
        <v>26</v>
      </c>
      <c r="B172" s="38" t="s">
        <v>427</v>
      </c>
      <c r="C172" s="38" t="s">
        <v>298</v>
      </c>
      <c r="D172" s="3"/>
      <c r="E172" s="3"/>
      <c r="F172" s="3"/>
      <c r="G172" s="3"/>
      <c r="H172" s="3"/>
      <c r="I172" s="3"/>
      <c r="J172" s="3"/>
      <c r="K172" s="78">
        <v>15</v>
      </c>
      <c r="L172" s="3"/>
      <c r="M172" s="103">
        <v>13</v>
      </c>
      <c r="N172" s="103">
        <v>19</v>
      </c>
      <c r="O172" s="52">
        <v>47</v>
      </c>
      <c r="P172" s="3">
        <v>26</v>
      </c>
    </row>
    <row r="173" spans="1:16" ht="12.6" customHeight="1">
      <c r="A173" s="155">
        <v>27</v>
      </c>
      <c r="B173" s="38" t="s">
        <v>236</v>
      </c>
      <c r="C173" s="38" t="s">
        <v>55</v>
      </c>
      <c r="D173" s="78">
        <v>4</v>
      </c>
      <c r="E173" s="78">
        <v>10</v>
      </c>
      <c r="F173" s="3"/>
      <c r="G173" s="3">
        <v>0</v>
      </c>
      <c r="H173" s="3"/>
      <c r="I173" s="3"/>
      <c r="J173" s="3"/>
      <c r="K173" s="78">
        <v>19</v>
      </c>
      <c r="L173" s="38"/>
      <c r="M173" s="78">
        <v>5</v>
      </c>
      <c r="N173" s="80">
        <v>8</v>
      </c>
      <c r="O173" s="3">
        <f>SUM(N173+M173+K173+E173+D173)</f>
        <v>46</v>
      </c>
      <c r="P173" s="3">
        <v>27</v>
      </c>
    </row>
    <row r="174" spans="1:16" ht="12.6" customHeight="1">
      <c r="A174" s="155">
        <v>28</v>
      </c>
      <c r="B174" s="38" t="s">
        <v>231</v>
      </c>
      <c r="C174" s="38" t="s">
        <v>41</v>
      </c>
      <c r="D174" s="78">
        <v>9</v>
      </c>
      <c r="E174" s="78">
        <v>5</v>
      </c>
      <c r="F174" s="3"/>
      <c r="G174" s="3">
        <v>0</v>
      </c>
      <c r="H174" s="78">
        <v>3</v>
      </c>
      <c r="I174" s="78">
        <v>1</v>
      </c>
      <c r="J174" s="78">
        <v>5</v>
      </c>
      <c r="K174" s="3"/>
      <c r="L174" s="3"/>
      <c r="M174" s="3"/>
      <c r="N174" s="78">
        <v>17</v>
      </c>
      <c r="O174" s="3">
        <v>40</v>
      </c>
      <c r="P174" s="3">
        <v>28</v>
      </c>
    </row>
    <row r="175" spans="1:16" ht="12.6" customHeight="1">
      <c r="A175" s="155">
        <v>29</v>
      </c>
      <c r="B175" s="38" t="s">
        <v>225</v>
      </c>
      <c r="C175" s="38" t="s">
        <v>55</v>
      </c>
      <c r="D175" s="78">
        <v>15</v>
      </c>
      <c r="E175" s="3">
        <v>0</v>
      </c>
      <c r="F175" s="3"/>
      <c r="G175" s="3">
        <v>0</v>
      </c>
      <c r="H175" s="3"/>
      <c r="I175" s="3"/>
      <c r="J175" s="3"/>
      <c r="K175" s="78">
        <v>14</v>
      </c>
      <c r="L175" s="3"/>
      <c r="M175" s="78">
        <v>1</v>
      </c>
      <c r="N175" s="78">
        <v>3</v>
      </c>
      <c r="O175" s="3">
        <v>33</v>
      </c>
      <c r="P175" s="3">
        <v>29</v>
      </c>
    </row>
    <row r="176" spans="1:16" ht="12.6" customHeight="1">
      <c r="A176" s="155">
        <v>30</v>
      </c>
      <c r="B176" s="38" t="s">
        <v>239</v>
      </c>
      <c r="C176" s="38" t="s">
        <v>55</v>
      </c>
      <c r="D176" s="3">
        <v>0</v>
      </c>
      <c r="E176" s="3">
        <v>0</v>
      </c>
      <c r="F176" s="3"/>
      <c r="G176" s="3"/>
      <c r="H176" s="3"/>
      <c r="I176" s="3"/>
      <c r="J176" s="3"/>
      <c r="K176" s="78">
        <v>13</v>
      </c>
      <c r="L176" s="3"/>
      <c r="M176" s="103">
        <v>1</v>
      </c>
      <c r="N176" s="103">
        <v>18</v>
      </c>
      <c r="O176" s="3">
        <v>32</v>
      </c>
      <c r="P176" s="3">
        <v>30</v>
      </c>
    </row>
    <row r="177" spans="1:16" ht="12.6" customHeight="1">
      <c r="A177" s="155">
        <v>31</v>
      </c>
      <c r="B177" s="38" t="s">
        <v>371</v>
      </c>
      <c r="C177" s="38" t="s">
        <v>41</v>
      </c>
      <c r="D177" s="3"/>
      <c r="E177" s="3"/>
      <c r="F177" s="3"/>
      <c r="G177" s="78">
        <v>25</v>
      </c>
      <c r="H177" s="78">
        <v>1</v>
      </c>
      <c r="I177" s="78">
        <v>5</v>
      </c>
      <c r="J177" s="3"/>
      <c r="K177" s="3"/>
      <c r="L177" s="3"/>
      <c r="M177" s="3"/>
      <c r="N177" s="3"/>
      <c r="O177" s="3">
        <f>I177+H177+G177</f>
        <v>31</v>
      </c>
      <c r="P177" s="3">
        <v>31</v>
      </c>
    </row>
    <row r="178" spans="1:16" ht="12.6" customHeight="1">
      <c r="A178" s="155">
        <v>32</v>
      </c>
      <c r="B178" s="38" t="s">
        <v>378</v>
      </c>
      <c r="C178" s="38" t="s">
        <v>298</v>
      </c>
      <c r="D178" s="3"/>
      <c r="E178" s="3"/>
      <c r="F178" s="3"/>
      <c r="G178" s="78"/>
      <c r="H178" s="78">
        <v>8</v>
      </c>
      <c r="I178" s="78">
        <v>8</v>
      </c>
      <c r="J178" s="78">
        <v>15</v>
      </c>
      <c r="K178" s="3"/>
      <c r="L178" s="3"/>
      <c r="M178" s="3"/>
      <c r="N178" s="3"/>
      <c r="O178" s="3">
        <f>J178+I178+H178</f>
        <v>31</v>
      </c>
      <c r="P178" s="3">
        <v>32</v>
      </c>
    </row>
    <row r="179" spans="1:16" ht="12.6" customHeight="1">
      <c r="A179" s="155">
        <v>33</v>
      </c>
      <c r="B179" s="38" t="s">
        <v>234</v>
      </c>
      <c r="C179" s="38" t="s">
        <v>55</v>
      </c>
      <c r="D179" s="78">
        <v>6</v>
      </c>
      <c r="E179" s="78">
        <v>18</v>
      </c>
      <c r="F179" s="3"/>
      <c r="G179" s="3">
        <v>0</v>
      </c>
      <c r="H179" s="3"/>
      <c r="I179" s="3"/>
      <c r="J179" s="3"/>
      <c r="K179" s="3"/>
      <c r="L179" s="3"/>
      <c r="M179" s="3"/>
      <c r="N179" s="78">
        <v>6</v>
      </c>
      <c r="O179" s="3">
        <v>30</v>
      </c>
      <c r="P179" s="3">
        <v>33</v>
      </c>
    </row>
    <row r="180" spans="1:16" ht="12.6" customHeight="1">
      <c r="A180" s="155">
        <v>34</v>
      </c>
      <c r="B180" s="38" t="s">
        <v>220</v>
      </c>
      <c r="C180" s="38" t="s">
        <v>201</v>
      </c>
      <c r="D180" s="78">
        <v>20</v>
      </c>
      <c r="E180" s="78">
        <v>8</v>
      </c>
      <c r="F180" s="3"/>
      <c r="G180" s="3">
        <v>0</v>
      </c>
      <c r="H180" s="3"/>
      <c r="I180" s="3"/>
      <c r="J180" s="3"/>
      <c r="K180" s="3"/>
      <c r="L180" s="3"/>
      <c r="M180" s="3"/>
      <c r="N180" s="3"/>
      <c r="O180" s="3">
        <f>E180+D180</f>
        <v>28</v>
      </c>
      <c r="P180" s="3">
        <v>34</v>
      </c>
    </row>
    <row r="181" spans="1:16" ht="12.6" customHeight="1">
      <c r="A181" s="155">
        <v>35</v>
      </c>
      <c r="B181" s="38" t="s">
        <v>233</v>
      </c>
      <c r="C181" s="38" t="s">
        <v>41</v>
      </c>
      <c r="D181" s="78">
        <v>7</v>
      </c>
      <c r="E181" s="78">
        <v>16</v>
      </c>
      <c r="F181" s="3"/>
      <c r="G181" s="3">
        <v>0</v>
      </c>
      <c r="H181" s="3"/>
      <c r="I181" s="3"/>
      <c r="J181" s="3"/>
      <c r="K181" s="3"/>
      <c r="L181" s="3"/>
      <c r="M181" s="3"/>
      <c r="N181" s="3"/>
      <c r="O181" s="3">
        <v>23</v>
      </c>
      <c r="P181" s="3">
        <v>35</v>
      </c>
    </row>
    <row r="182" spans="1:16" ht="12.6" customHeight="1">
      <c r="A182" s="155">
        <v>36</v>
      </c>
      <c r="B182" s="38" t="s">
        <v>473</v>
      </c>
      <c r="C182" s="38" t="s">
        <v>474</v>
      </c>
      <c r="D182" s="3"/>
      <c r="E182" s="3"/>
      <c r="F182" s="3"/>
      <c r="G182" s="3"/>
      <c r="H182" s="3"/>
      <c r="I182" s="3"/>
      <c r="J182" s="3"/>
      <c r="K182" s="3"/>
      <c r="L182" s="3"/>
      <c r="M182" s="78">
        <v>7</v>
      </c>
      <c r="N182" s="78">
        <v>15</v>
      </c>
      <c r="O182" s="3">
        <v>22</v>
      </c>
      <c r="P182" s="3">
        <v>36</v>
      </c>
    </row>
    <row r="183" spans="1:16" ht="12.6" customHeight="1">
      <c r="A183" s="155">
        <v>37</v>
      </c>
      <c r="B183" s="38" t="s">
        <v>366</v>
      </c>
      <c r="C183" s="38" t="s">
        <v>96</v>
      </c>
      <c r="D183" s="3"/>
      <c r="E183" s="3"/>
      <c r="F183" s="3"/>
      <c r="G183" s="78">
        <v>14</v>
      </c>
      <c r="H183" s="78">
        <v>0</v>
      </c>
      <c r="I183" s="78">
        <v>4</v>
      </c>
      <c r="J183" s="78">
        <v>3</v>
      </c>
      <c r="K183" s="3"/>
      <c r="L183" s="3"/>
      <c r="M183" s="3"/>
      <c r="N183" s="3"/>
      <c r="O183" s="3">
        <f>J183+I183+G183</f>
        <v>21</v>
      </c>
      <c r="P183" s="3">
        <v>37</v>
      </c>
    </row>
    <row r="184" spans="1:16" ht="12.6" customHeight="1">
      <c r="A184" s="155">
        <v>38</v>
      </c>
      <c r="B184" s="38" t="s">
        <v>240</v>
      </c>
      <c r="C184" s="38" t="s">
        <v>201</v>
      </c>
      <c r="D184" s="3">
        <v>0</v>
      </c>
      <c r="E184" s="78">
        <v>3</v>
      </c>
      <c r="F184" s="3"/>
      <c r="G184" s="78">
        <v>1</v>
      </c>
      <c r="H184" s="3"/>
      <c r="I184" s="78">
        <v>2</v>
      </c>
      <c r="J184" s="3"/>
      <c r="K184" s="3"/>
      <c r="L184" s="3"/>
      <c r="M184" s="78">
        <v>15</v>
      </c>
      <c r="N184" s="3"/>
      <c r="O184" s="3">
        <v>21</v>
      </c>
      <c r="P184" s="3">
        <v>38</v>
      </c>
    </row>
    <row r="185" spans="1:16" ht="12.6" customHeight="1">
      <c r="A185" s="155">
        <v>39</v>
      </c>
      <c r="B185" s="38" t="s">
        <v>376</v>
      </c>
      <c r="C185" s="38" t="s">
        <v>96</v>
      </c>
      <c r="D185" s="3"/>
      <c r="E185" s="3"/>
      <c r="F185" s="3"/>
      <c r="G185" s="78"/>
      <c r="H185" s="78">
        <v>15</v>
      </c>
      <c r="I185" s="78">
        <v>1</v>
      </c>
      <c r="J185" s="78">
        <v>1</v>
      </c>
      <c r="K185" s="3"/>
      <c r="L185" s="3"/>
      <c r="M185" s="3"/>
      <c r="N185" s="3"/>
      <c r="O185" s="3">
        <f>J185+I185+H185</f>
        <v>17</v>
      </c>
      <c r="P185" s="3">
        <v>39</v>
      </c>
    </row>
    <row r="186" spans="1:16" ht="12.6" customHeight="1">
      <c r="A186" s="155">
        <v>40</v>
      </c>
      <c r="B186" s="38" t="s">
        <v>374</v>
      </c>
      <c r="C186" s="38" t="s">
        <v>81</v>
      </c>
      <c r="D186" s="3"/>
      <c r="E186" s="3"/>
      <c r="F186" s="3"/>
      <c r="G186" s="78">
        <v>6</v>
      </c>
      <c r="H186" s="78">
        <v>11</v>
      </c>
      <c r="I186" s="3"/>
      <c r="J186" s="3"/>
      <c r="K186" s="3"/>
      <c r="L186" s="3"/>
      <c r="M186" s="3"/>
      <c r="N186" s="3"/>
      <c r="O186" s="3">
        <f>H186+G186</f>
        <v>17</v>
      </c>
      <c r="P186" s="3">
        <v>40</v>
      </c>
    </row>
    <row r="187" spans="1:16" ht="12.6" customHeight="1">
      <c r="A187" s="155">
        <v>41</v>
      </c>
      <c r="B187" s="38" t="s">
        <v>229</v>
      </c>
      <c r="C187" s="38" t="s">
        <v>201</v>
      </c>
      <c r="D187" s="78">
        <v>11</v>
      </c>
      <c r="E187" s="78">
        <v>4</v>
      </c>
      <c r="F187" s="3"/>
      <c r="G187" s="3">
        <v>0</v>
      </c>
      <c r="H187" s="3"/>
      <c r="I187" s="3"/>
      <c r="J187" s="3"/>
      <c r="K187" s="3"/>
      <c r="L187" s="3"/>
      <c r="M187" s="3"/>
      <c r="N187" s="3"/>
      <c r="O187" s="3">
        <v>15</v>
      </c>
      <c r="P187" s="3">
        <v>41</v>
      </c>
    </row>
    <row r="188" spans="1:16" ht="12.6" customHeight="1">
      <c r="A188" s="155">
        <v>42</v>
      </c>
      <c r="B188" s="38" t="s">
        <v>367</v>
      </c>
      <c r="C188" s="38" t="s">
        <v>96</v>
      </c>
      <c r="D188" s="3"/>
      <c r="E188" s="3"/>
      <c r="F188" s="3"/>
      <c r="G188" s="78">
        <v>13</v>
      </c>
      <c r="H188" s="78">
        <v>1</v>
      </c>
      <c r="I188" s="78"/>
      <c r="J188" s="78">
        <v>1</v>
      </c>
      <c r="K188" s="3"/>
      <c r="L188" s="3"/>
      <c r="M188" s="3"/>
      <c r="N188" s="3"/>
      <c r="O188" s="3">
        <v>15</v>
      </c>
      <c r="P188" s="3">
        <v>42</v>
      </c>
    </row>
    <row r="189" spans="1:16" ht="12.6" customHeight="1">
      <c r="A189" s="155">
        <v>43</v>
      </c>
      <c r="B189" s="38" t="s">
        <v>377</v>
      </c>
      <c r="C189" s="38" t="s">
        <v>96</v>
      </c>
      <c r="D189" s="3"/>
      <c r="E189" s="3"/>
      <c r="F189" s="3"/>
      <c r="G189" s="78"/>
      <c r="H189" s="78">
        <v>13</v>
      </c>
      <c r="I189" s="78">
        <v>1</v>
      </c>
      <c r="J189" s="78">
        <v>1</v>
      </c>
      <c r="K189" s="3"/>
      <c r="L189" s="3"/>
      <c r="M189" s="3"/>
      <c r="N189" s="3"/>
      <c r="O189" s="3">
        <v>15</v>
      </c>
      <c r="P189" s="3">
        <v>43</v>
      </c>
    </row>
    <row r="190" spans="1:16" ht="12.6" customHeight="1">
      <c r="A190" s="155">
        <v>44</v>
      </c>
      <c r="B190" s="38" t="s">
        <v>477</v>
      </c>
      <c r="C190" s="38" t="s">
        <v>478</v>
      </c>
      <c r="D190" s="3"/>
      <c r="E190" s="3"/>
      <c r="F190" s="3"/>
      <c r="G190" s="3"/>
      <c r="H190" s="3"/>
      <c r="I190" s="3"/>
      <c r="J190" s="3"/>
      <c r="K190" s="3"/>
      <c r="L190" s="3"/>
      <c r="M190" s="78">
        <v>2</v>
      </c>
      <c r="N190" s="78">
        <v>13</v>
      </c>
      <c r="O190" s="3">
        <v>15</v>
      </c>
      <c r="P190" s="3">
        <v>44</v>
      </c>
    </row>
    <row r="191" spans="1:16" ht="12.6" customHeight="1">
      <c r="A191" s="155">
        <v>45</v>
      </c>
      <c r="B191" s="38" t="s">
        <v>475</v>
      </c>
      <c r="C191" s="38" t="s">
        <v>449</v>
      </c>
      <c r="D191" s="3"/>
      <c r="E191" s="3"/>
      <c r="F191" s="3"/>
      <c r="G191" s="3"/>
      <c r="H191" s="3"/>
      <c r="I191" s="3"/>
      <c r="J191" s="3"/>
      <c r="K191" s="3"/>
      <c r="L191" s="3"/>
      <c r="M191" s="78">
        <v>4</v>
      </c>
      <c r="N191" s="78">
        <v>10</v>
      </c>
      <c r="O191" s="3">
        <v>14</v>
      </c>
      <c r="P191" s="3">
        <v>45</v>
      </c>
    </row>
    <row r="192" spans="1:16" ht="12.6" customHeight="1">
      <c r="A192" s="155">
        <v>46</v>
      </c>
      <c r="B192" s="38" t="s">
        <v>472</v>
      </c>
      <c r="C192" s="38" t="s">
        <v>52</v>
      </c>
      <c r="D192" s="3"/>
      <c r="E192" s="3"/>
      <c r="F192" s="3"/>
      <c r="G192" s="3"/>
      <c r="H192" s="3"/>
      <c r="I192" s="3"/>
      <c r="J192" s="3"/>
      <c r="K192" s="3"/>
      <c r="L192" s="3"/>
      <c r="M192" s="78">
        <v>12</v>
      </c>
      <c r="N192" s="3"/>
      <c r="O192" s="3">
        <v>12</v>
      </c>
      <c r="P192" s="3">
        <v>46</v>
      </c>
    </row>
    <row r="193" spans="1:16" ht="12.6" customHeight="1">
      <c r="A193" s="155">
        <v>47</v>
      </c>
      <c r="B193" s="38" t="s">
        <v>337</v>
      </c>
      <c r="C193" s="38" t="s">
        <v>52</v>
      </c>
      <c r="D193" s="3"/>
      <c r="E193" s="3"/>
      <c r="F193" s="3"/>
      <c r="G193" s="3"/>
      <c r="H193" s="3"/>
      <c r="I193" s="3"/>
      <c r="J193" s="3"/>
      <c r="K193" s="3"/>
      <c r="L193" s="3"/>
      <c r="M193" s="78">
        <v>11</v>
      </c>
      <c r="N193" s="3"/>
      <c r="O193" s="3">
        <v>11</v>
      </c>
      <c r="P193" s="3">
        <v>47</v>
      </c>
    </row>
    <row r="194" spans="1:16" ht="12.6" customHeight="1">
      <c r="A194" s="155">
        <v>48</v>
      </c>
      <c r="B194" s="38" t="s">
        <v>241</v>
      </c>
      <c r="C194" s="38" t="s">
        <v>201</v>
      </c>
      <c r="D194" s="3">
        <v>0</v>
      </c>
      <c r="E194" s="78">
        <v>10</v>
      </c>
      <c r="F194" s="3"/>
      <c r="G194" s="3">
        <v>0</v>
      </c>
      <c r="H194" s="3"/>
      <c r="I194" s="3"/>
      <c r="J194" s="3"/>
      <c r="K194" s="3"/>
      <c r="L194" s="3"/>
      <c r="M194" s="3"/>
      <c r="N194" s="3"/>
      <c r="O194" s="3">
        <v>10</v>
      </c>
      <c r="P194" s="3">
        <v>48</v>
      </c>
    </row>
    <row r="195" spans="1:16" ht="12.6" customHeight="1">
      <c r="A195" s="155">
        <v>49</v>
      </c>
      <c r="B195" s="38" t="s">
        <v>230</v>
      </c>
      <c r="C195" s="38" t="s">
        <v>41</v>
      </c>
      <c r="D195" s="78">
        <v>10</v>
      </c>
      <c r="E195" s="3">
        <v>0</v>
      </c>
      <c r="F195" s="3"/>
      <c r="G195" s="3"/>
      <c r="H195" s="3"/>
      <c r="I195" s="3"/>
      <c r="J195" s="3"/>
      <c r="K195" s="3"/>
      <c r="L195" s="3"/>
      <c r="M195" s="3"/>
      <c r="N195" s="3"/>
      <c r="O195" s="3">
        <v>10</v>
      </c>
      <c r="P195" s="3">
        <v>49</v>
      </c>
    </row>
    <row r="196" spans="1:16" ht="12.6" customHeight="1">
      <c r="A196" s="155">
        <v>50</v>
      </c>
      <c r="B196" s="38" t="s">
        <v>370</v>
      </c>
      <c r="C196" s="38"/>
      <c r="D196" s="3"/>
      <c r="E196" s="3"/>
      <c r="F196" s="3"/>
      <c r="G196" s="78">
        <v>8</v>
      </c>
      <c r="H196" s="78">
        <v>0</v>
      </c>
      <c r="I196" s="78">
        <v>1</v>
      </c>
      <c r="J196" s="78">
        <v>1</v>
      </c>
      <c r="K196" s="3"/>
      <c r="L196" s="3"/>
      <c r="M196" s="3"/>
      <c r="N196" s="3"/>
      <c r="O196" s="3">
        <v>10</v>
      </c>
      <c r="P196" s="3">
        <v>50</v>
      </c>
    </row>
    <row r="197" spans="1:16" ht="12.6" customHeight="1">
      <c r="A197" s="155">
        <v>51</v>
      </c>
      <c r="B197" s="38" t="s">
        <v>235</v>
      </c>
      <c r="C197" s="38" t="s">
        <v>201</v>
      </c>
      <c r="D197" s="78">
        <v>5</v>
      </c>
      <c r="E197" s="78">
        <v>2</v>
      </c>
      <c r="F197" s="3"/>
      <c r="G197" s="3"/>
      <c r="H197" s="3"/>
      <c r="I197" s="3"/>
      <c r="J197" s="3"/>
      <c r="K197" s="3"/>
      <c r="L197" s="3"/>
      <c r="M197" s="3"/>
      <c r="N197" s="3"/>
      <c r="O197" s="3">
        <v>7</v>
      </c>
      <c r="P197" s="3">
        <v>51</v>
      </c>
    </row>
    <row r="198" spans="1:16" ht="12.6" customHeight="1">
      <c r="A198" s="155">
        <v>52</v>
      </c>
      <c r="B198" s="38" t="s">
        <v>379</v>
      </c>
      <c r="C198" s="38" t="s">
        <v>41</v>
      </c>
      <c r="D198" s="3"/>
      <c r="E198" s="3"/>
      <c r="F198" s="3"/>
      <c r="G198" s="78"/>
      <c r="H198" s="78">
        <v>4</v>
      </c>
      <c r="I198" s="78">
        <v>1</v>
      </c>
      <c r="J198" s="78">
        <v>1</v>
      </c>
      <c r="K198" s="3"/>
      <c r="L198" s="3"/>
      <c r="M198" s="3"/>
      <c r="N198" s="3"/>
      <c r="O198" s="3">
        <v>6</v>
      </c>
      <c r="P198" s="3">
        <v>52</v>
      </c>
    </row>
    <row r="199" spans="1:16" ht="12.6" customHeight="1">
      <c r="A199" s="155">
        <v>53</v>
      </c>
      <c r="B199" s="38" t="s">
        <v>476</v>
      </c>
      <c r="C199" s="38" t="s">
        <v>474</v>
      </c>
      <c r="D199" s="3"/>
      <c r="E199" s="3"/>
      <c r="F199" s="3"/>
      <c r="G199" s="3"/>
      <c r="H199" s="3"/>
      <c r="I199" s="3"/>
      <c r="J199" s="3"/>
      <c r="K199" s="3"/>
      <c r="L199" s="3"/>
      <c r="M199" s="78">
        <v>3</v>
      </c>
      <c r="N199" s="78">
        <v>2</v>
      </c>
      <c r="O199" s="3">
        <v>5</v>
      </c>
      <c r="P199" s="3">
        <v>53</v>
      </c>
    </row>
    <row r="200" spans="1:16" ht="12.6" customHeight="1">
      <c r="A200" s="155">
        <v>54</v>
      </c>
      <c r="B200" s="38" t="s">
        <v>480</v>
      </c>
      <c r="C200" s="38" t="s">
        <v>210</v>
      </c>
      <c r="D200" s="3"/>
      <c r="E200" s="3"/>
      <c r="F200" s="3"/>
      <c r="G200" s="3"/>
      <c r="H200" s="3"/>
      <c r="I200" s="3"/>
      <c r="J200" s="3"/>
      <c r="K200" s="3"/>
      <c r="L200" s="3"/>
      <c r="M200" s="78">
        <v>1</v>
      </c>
      <c r="N200" s="78">
        <v>1</v>
      </c>
      <c r="O200" s="3">
        <v>2</v>
      </c>
      <c r="P200" s="3">
        <v>54</v>
      </c>
    </row>
    <row r="201" spans="1:16" ht="12.6" customHeight="1">
      <c r="A201" s="155">
        <v>55</v>
      </c>
      <c r="B201" s="38" t="s">
        <v>479</v>
      </c>
      <c r="C201" s="38" t="s">
        <v>248</v>
      </c>
      <c r="D201" s="3"/>
      <c r="E201" s="3"/>
      <c r="F201" s="3"/>
      <c r="G201" s="3"/>
      <c r="H201" s="3"/>
      <c r="I201" s="3"/>
      <c r="J201" s="3"/>
      <c r="K201" s="3"/>
      <c r="L201" s="3"/>
      <c r="M201" s="78">
        <v>1</v>
      </c>
      <c r="N201" s="3"/>
      <c r="O201" s="3">
        <v>1</v>
      </c>
      <c r="P201" s="3">
        <v>55</v>
      </c>
    </row>
    <row r="202" spans="1:16" ht="12.6" customHeight="1">
      <c r="A202" s="155">
        <v>56</v>
      </c>
      <c r="B202" s="38" t="s">
        <v>237</v>
      </c>
      <c r="C202" s="38" t="s">
        <v>201</v>
      </c>
      <c r="D202" s="3">
        <v>0</v>
      </c>
      <c r="E202" s="3">
        <v>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>
        <v>56</v>
      </c>
    </row>
    <row r="203" spans="1:16" ht="12.6" customHeight="1">
      <c r="A203" s="155">
        <v>57</v>
      </c>
      <c r="B203" s="38" t="s">
        <v>481</v>
      </c>
      <c r="C203" s="38" t="s">
        <v>406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v>57</v>
      </c>
    </row>
    <row r="204" spans="1:16" ht="12.6" customHeight="1">
      <c r="A204" s="155">
        <v>58</v>
      </c>
      <c r="B204" s="38" t="s">
        <v>242</v>
      </c>
      <c r="C204" s="38" t="s">
        <v>201</v>
      </c>
      <c r="D204" s="3">
        <v>0</v>
      </c>
      <c r="E204" s="3">
        <v>0</v>
      </c>
      <c r="F204" s="3"/>
      <c r="G204" s="3"/>
      <c r="H204" s="3"/>
      <c r="I204" s="3"/>
      <c r="J204" s="3"/>
      <c r="K204" s="3"/>
      <c r="L204" s="3"/>
      <c r="M204" s="10"/>
      <c r="N204" s="10"/>
      <c r="O204" s="52"/>
      <c r="P204" s="3">
        <v>58</v>
      </c>
    </row>
    <row r="205" spans="1:16">
      <c r="A205" s="5"/>
      <c r="B205" s="23"/>
      <c r="C205" s="49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1:16">
      <c r="B206" s="23"/>
      <c r="C206" s="36" t="s">
        <v>184</v>
      </c>
      <c r="D206" s="36"/>
      <c r="E206" s="36"/>
      <c r="F206" s="36"/>
      <c r="G206" s="36"/>
      <c r="H206" s="36"/>
      <c r="I206" s="36"/>
      <c r="J206" s="36"/>
      <c r="K206" s="36"/>
      <c r="L206" s="36"/>
    </row>
    <row r="208" spans="1:16">
      <c r="A208" s="159" t="s">
        <v>26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"/>
    </row>
    <row r="209" spans="1:16">
      <c r="A209" s="2"/>
      <c r="B209" s="14" t="s">
        <v>5</v>
      </c>
      <c r="C209" s="2" t="s">
        <v>1</v>
      </c>
      <c r="D209" s="156" t="s">
        <v>9</v>
      </c>
      <c r="E209" s="161"/>
      <c r="F209" s="157"/>
      <c r="G209" s="156" t="s">
        <v>129</v>
      </c>
      <c r="H209" s="161"/>
      <c r="I209" s="161"/>
      <c r="J209" s="157"/>
      <c r="K209" s="156" t="s">
        <v>380</v>
      </c>
      <c r="L209" s="157"/>
      <c r="M209" s="156" t="s">
        <v>2</v>
      </c>
      <c r="N209" s="157"/>
      <c r="O209" s="14" t="s">
        <v>111</v>
      </c>
      <c r="P209" s="44" t="s">
        <v>113</v>
      </c>
    </row>
    <row r="210" spans="1:16">
      <c r="A210" s="2"/>
      <c r="B210" s="6"/>
      <c r="C210" s="6"/>
      <c r="D210" s="42">
        <v>41768</v>
      </c>
      <c r="E210" s="42">
        <v>41769</v>
      </c>
      <c r="F210" s="42">
        <v>41770</v>
      </c>
      <c r="G210" s="43">
        <v>41805</v>
      </c>
      <c r="H210" s="43">
        <v>41806</v>
      </c>
      <c r="I210" s="43">
        <v>41807</v>
      </c>
      <c r="J210" s="43">
        <v>41809</v>
      </c>
      <c r="K210" s="95">
        <v>41895</v>
      </c>
      <c r="L210" s="62">
        <v>41896</v>
      </c>
      <c r="M210" s="13">
        <v>41537</v>
      </c>
      <c r="N210" s="13">
        <v>41538</v>
      </c>
      <c r="O210" s="22" t="s">
        <v>112</v>
      </c>
      <c r="P210" s="48"/>
    </row>
    <row r="211" spans="1:16">
      <c r="A211" s="8">
        <v>1</v>
      </c>
      <c r="B211" s="38" t="s">
        <v>205</v>
      </c>
      <c r="C211" s="38" t="s">
        <v>198</v>
      </c>
      <c r="D211" s="3">
        <v>19</v>
      </c>
      <c r="E211" s="78">
        <v>27</v>
      </c>
      <c r="F211" s="3">
        <v>27</v>
      </c>
      <c r="G211" s="3">
        <v>20</v>
      </c>
      <c r="H211" s="78">
        <v>30</v>
      </c>
      <c r="I211" s="3">
        <v>20</v>
      </c>
      <c r="J211" s="78">
        <v>30</v>
      </c>
      <c r="K211" s="78">
        <v>22</v>
      </c>
      <c r="L211" s="78">
        <v>30</v>
      </c>
      <c r="M211" s="78">
        <v>23</v>
      </c>
      <c r="N211" s="3">
        <v>22</v>
      </c>
      <c r="O211" s="3">
        <f>E211+H211+J211+K211+L211+M211</f>
        <v>162</v>
      </c>
      <c r="P211" s="3">
        <v>1</v>
      </c>
    </row>
    <row r="212" spans="1:16">
      <c r="A212" s="8">
        <v>2</v>
      </c>
      <c r="B212" s="38" t="s">
        <v>203</v>
      </c>
      <c r="C212" s="38" t="s">
        <v>198</v>
      </c>
      <c r="D212" s="3">
        <v>22</v>
      </c>
      <c r="E212" s="78">
        <v>30</v>
      </c>
      <c r="F212" s="78">
        <v>23</v>
      </c>
      <c r="G212" s="78">
        <v>23</v>
      </c>
      <c r="H212" s="3">
        <v>22</v>
      </c>
      <c r="I212" s="3">
        <v>11</v>
      </c>
      <c r="J212" s="3">
        <v>20</v>
      </c>
      <c r="K212" s="78">
        <v>30</v>
      </c>
      <c r="L212" s="78">
        <v>22</v>
      </c>
      <c r="M212" s="3">
        <v>22</v>
      </c>
      <c r="N212" s="78">
        <v>30</v>
      </c>
      <c r="O212" s="3">
        <f>SUM(N212+L212+K212+G212+F212+E212)</f>
        <v>158</v>
      </c>
      <c r="P212" s="3">
        <v>2</v>
      </c>
    </row>
    <row r="213" spans="1:16">
      <c r="A213" s="8">
        <v>3</v>
      </c>
      <c r="B213" s="38" t="s">
        <v>197</v>
      </c>
      <c r="C213" s="38" t="s">
        <v>198</v>
      </c>
      <c r="D213" s="78">
        <v>30</v>
      </c>
      <c r="E213" s="78">
        <v>20</v>
      </c>
      <c r="F213" s="3">
        <v>19</v>
      </c>
      <c r="G213" s="3"/>
      <c r="H213" s="78">
        <v>25</v>
      </c>
      <c r="I213" s="78">
        <v>27</v>
      </c>
      <c r="J213" s="3">
        <v>5</v>
      </c>
      <c r="K213" s="78">
        <v>27</v>
      </c>
      <c r="L213" s="3"/>
      <c r="M213" s="78">
        <v>27</v>
      </c>
      <c r="N213" s="3">
        <v>17</v>
      </c>
      <c r="O213" s="3">
        <f>D213+E213+H213+I213+K213+M213</f>
        <v>156</v>
      </c>
      <c r="P213" s="3">
        <v>3</v>
      </c>
    </row>
    <row r="214" spans="1:16">
      <c r="A214" s="8">
        <v>4</v>
      </c>
      <c r="B214" s="38" t="s">
        <v>207</v>
      </c>
      <c r="C214" s="38" t="s">
        <v>208</v>
      </c>
      <c r="D214" s="3">
        <v>17</v>
      </c>
      <c r="E214" s="78">
        <v>22</v>
      </c>
      <c r="F214" s="78">
        <v>30</v>
      </c>
      <c r="G214" s="3"/>
      <c r="H214" s="3">
        <v>18</v>
      </c>
      <c r="I214" s="3">
        <v>3</v>
      </c>
      <c r="J214" s="78">
        <v>23</v>
      </c>
      <c r="K214" s="78">
        <v>23</v>
      </c>
      <c r="L214" s="78">
        <v>23</v>
      </c>
      <c r="M214" s="78">
        <v>25</v>
      </c>
      <c r="N214" s="3">
        <v>21</v>
      </c>
      <c r="O214" s="3">
        <f>E214+F214+J214+K214+L214+M214</f>
        <v>146</v>
      </c>
      <c r="P214" s="3">
        <v>4</v>
      </c>
    </row>
    <row r="215" spans="1:16">
      <c r="A215" s="8">
        <v>5</v>
      </c>
      <c r="B215" s="38" t="s">
        <v>204</v>
      </c>
      <c r="C215" s="38" t="s">
        <v>52</v>
      </c>
      <c r="D215" s="78">
        <v>20</v>
      </c>
      <c r="E215" s="3">
        <v>15</v>
      </c>
      <c r="F215" s="78">
        <v>17</v>
      </c>
      <c r="G215" s="3">
        <v>10</v>
      </c>
      <c r="H215" s="3"/>
      <c r="I215" s="78">
        <v>23</v>
      </c>
      <c r="J215" s="78">
        <v>27</v>
      </c>
      <c r="K215" s="3"/>
      <c r="L215" s="3"/>
      <c r="M215" s="78">
        <v>30</v>
      </c>
      <c r="N215" s="78">
        <v>27</v>
      </c>
      <c r="O215" s="3">
        <f>SUM(N215+M215+J215+I215+F215+D215)</f>
        <v>144</v>
      </c>
      <c r="P215" s="3">
        <v>5</v>
      </c>
    </row>
    <row r="216" spans="1:16">
      <c r="A216" s="8">
        <v>6</v>
      </c>
      <c r="B216" s="38" t="s">
        <v>200</v>
      </c>
      <c r="C216" s="38" t="s">
        <v>201</v>
      </c>
      <c r="D216" s="78">
        <v>25</v>
      </c>
      <c r="E216" s="78">
        <v>23</v>
      </c>
      <c r="F216" s="78">
        <v>22</v>
      </c>
      <c r="G216" s="78">
        <v>30</v>
      </c>
      <c r="H216" s="78">
        <v>23</v>
      </c>
      <c r="I216" s="3">
        <v>10</v>
      </c>
      <c r="J216" s="3">
        <v>9</v>
      </c>
      <c r="K216" s="78">
        <v>19</v>
      </c>
      <c r="L216" s="3"/>
      <c r="M216" s="3">
        <v>19</v>
      </c>
      <c r="N216" s="3">
        <v>19</v>
      </c>
      <c r="O216" s="3">
        <f>D216+E216+F216+G216+H216+K216</f>
        <v>142</v>
      </c>
      <c r="P216" s="3">
        <v>6</v>
      </c>
    </row>
    <row r="217" spans="1:16">
      <c r="A217" s="8">
        <v>7</v>
      </c>
      <c r="B217" s="38" t="s">
        <v>199</v>
      </c>
      <c r="C217" s="38" t="s">
        <v>55</v>
      </c>
      <c r="D217" s="78">
        <v>27</v>
      </c>
      <c r="E217" s="78">
        <v>21</v>
      </c>
      <c r="F217" s="78">
        <v>20</v>
      </c>
      <c r="G217" s="3">
        <v>19</v>
      </c>
      <c r="H217" s="3">
        <v>10</v>
      </c>
      <c r="I217" s="78">
        <v>21</v>
      </c>
      <c r="J217" s="3">
        <v>18</v>
      </c>
      <c r="K217" s="3">
        <v>18</v>
      </c>
      <c r="L217" s="78">
        <v>27</v>
      </c>
      <c r="M217" s="3">
        <v>16</v>
      </c>
      <c r="N217" s="78">
        <v>20</v>
      </c>
      <c r="O217" s="3">
        <f>SUM(N217+L217+I217+F217+E217+D217)</f>
        <v>136</v>
      </c>
      <c r="P217" s="3">
        <v>7</v>
      </c>
    </row>
    <row r="218" spans="1:16">
      <c r="A218" s="8">
        <v>8</v>
      </c>
      <c r="B218" s="38" t="s">
        <v>356</v>
      </c>
      <c r="C218" s="38" t="s">
        <v>198</v>
      </c>
      <c r="D218" s="78">
        <v>21</v>
      </c>
      <c r="E218" s="3">
        <v>18</v>
      </c>
      <c r="F218" s="78">
        <v>21</v>
      </c>
      <c r="G218" s="3">
        <v>9</v>
      </c>
      <c r="H218" s="3">
        <v>2</v>
      </c>
      <c r="I218" s="3">
        <v>5</v>
      </c>
      <c r="J218" s="78">
        <v>25</v>
      </c>
      <c r="K218" s="78">
        <v>21</v>
      </c>
      <c r="L218" s="78">
        <v>25</v>
      </c>
      <c r="M218" s="78">
        <v>21</v>
      </c>
      <c r="N218" s="3">
        <v>13</v>
      </c>
      <c r="O218" s="3">
        <f>D218+F218+J218+K218+L218+M218</f>
        <v>134</v>
      </c>
      <c r="P218" s="3">
        <v>8</v>
      </c>
    </row>
    <row r="219" spans="1:16">
      <c r="A219" s="8">
        <v>9</v>
      </c>
      <c r="B219" s="38" t="s">
        <v>202</v>
      </c>
      <c r="C219" s="38" t="s">
        <v>41</v>
      </c>
      <c r="D219" s="78">
        <v>23</v>
      </c>
      <c r="E219" s="78">
        <v>25</v>
      </c>
      <c r="F219" s="78">
        <v>25</v>
      </c>
      <c r="G219" s="3">
        <v>8</v>
      </c>
      <c r="H219" s="78">
        <v>21</v>
      </c>
      <c r="I219" s="3">
        <v>15</v>
      </c>
      <c r="J219" s="78">
        <v>22</v>
      </c>
      <c r="K219" s="3"/>
      <c r="L219" s="3"/>
      <c r="M219" s="78">
        <v>17</v>
      </c>
      <c r="N219" s="3">
        <v>23</v>
      </c>
      <c r="O219" s="3">
        <f>J219+H219+F219+E219+D219+M219</f>
        <v>133</v>
      </c>
      <c r="P219" s="3">
        <v>9</v>
      </c>
    </row>
    <row r="220" spans="1:16">
      <c r="A220" s="8">
        <v>10</v>
      </c>
      <c r="B220" s="38" t="s">
        <v>346</v>
      </c>
      <c r="C220" s="38" t="s">
        <v>55</v>
      </c>
      <c r="D220" s="3"/>
      <c r="E220" s="3"/>
      <c r="F220" s="3"/>
      <c r="G220" s="78">
        <v>18</v>
      </c>
      <c r="H220" s="78">
        <v>27</v>
      </c>
      <c r="I220" s="78">
        <v>13</v>
      </c>
      <c r="J220" s="3"/>
      <c r="K220" s="3"/>
      <c r="L220" s="78">
        <v>21</v>
      </c>
      <c r="M220" s="78">
        <v>14</v>
      </c>
      <c r="N220" s="78">
        <v>18</v>
      </c>
      <c r="O220" s="3">
        <f>SUM(N220+M220+L220+I220+H220+G220)</f>
        <v>111</v>
      </c>
      <c r="P220" s="3">
        <v>10</v>
      </c>
    </row>
    <row r="221" spans="1:16">
      <c r="A221" s="8">
        <v>11</v>
      </c>
      <c r="B221" s="38" t="s">
        <v>206</v>
      </c>
      <c r="C221" s="38" t="s">
        <v>198</v>
      </c>
      <c r="D221" s="78">
        <v>18</v>
      </c>
      <c r="E221" s="78">
        <v>16</v>
      </c>
      <c r="F221" s="78">
        <v>16</v>
      </c>
      <c r="G221" s="3">
        <v>14</v>
      </c>
      <c r="H221" s="3">
        <v>5</v>
      </c>
      <c r="I221" s="3">
        <v>9</v>
      </c>
      <c r="J221" s="78">
        <v>16</v>
      </c>
      <c r="K221" s="78">
        <v>25</v>
      </c>
      <c r="L221" s="3"/>
      <c r="M221" s="78">
        <v>15</v>
      </c>
      <c r="N221" s="3"/>
      <c r="O221" s="3">
        <f>D221+E221+F221+J221+K221+M221</f>
        <v>106</v>
      </c>
      <c r="P221" s="3">
        <v>11</v>
      </c>
    </row>
    <row r="222" spans="1:16">
      <c r="A222" s="8">
        <v>12</v>
      </c>
      <c r="B222" s="38" t="s">
        <v>339</v>
      </c>
      <c r="C222" s="38" t="s">
        <v>338</v>
      </c>
      <c r="D222" s="3"/>
      <c r="E222" s="3"/>
      <c r="F222" s="3"/>
      <c r="G222" s="78">
        <v>27</v>
      </c>
      <c r="H222" s="78">
        <v>20</v>
      </c>
      <c r="I222" s="78">
        <v>30</v>
      </c>
      <c r="J222" s="78">
        <v>15</v>
      </c>
      <c r="K222" s="3"/>
      <c r="L222" s="3"/>
      <c r="M222" s="3"/>
      <c r="N222" s="3"/>
      <c r="O222" s="3">
        <f>J222+I222+H222+G222</f>
        <v>92</v>
      </c>
      <c r="P222" s="3">
        <v>12</v>
      </c>
    </row>
    <row r="223" spans="1:16">
      <c r="A223" s="8">
        <v>13</v>
      </c>
      <c r="B223" s="38" t="s">
        <v>361</v>
      </c>
      <c r="C223" s="38" t="s">
        <v>198</v>
      </c>
      <c r="D223" s="3"/>
      <c r="E223" s="3"/>
      <c r="F223" s="3"/>
      <c r="G223" s="3"/>
      <c r="H223" s="3"/>
      <c r="I223" s="78">
        <v>18</v>
      </c>
      <c r="J223" s="78">
        <v>11</v>
      </c>
      <c r="K223" s="78">
        <v>20</v>
      </c>
      <c r="L223" s="3"/>
      <c r="M223" s="78">
        <v>18</v>
      </c>
      <c r="N223" s="78">
        <v>16</v>
      </c>
      <c r="O223" s="3">
        <f>SUM(N223+M223+K223+J223+I223)</f>
        <v>83</v>
      </c>
      <c r="P223" s="3">
        <v>13</v>
      </c>
    </row>
    <row r="224" spans="1:16">
      <c r="A224" s="8">
        <v>14</v>
      </c>
      <c r="B224" s="38" t="s">
        <v>211</v>
      </c>
      <c r="C224" s="38" t="s">
        <v>141</v>
      </c>
      <c r="D224" s="78">
        <v>15</v>
      </c>
      <c r="E224" s="78">
        <v>19</v>
      </c>
      <c r="F224" s="3">
        <v>0</v>
      </c>
      <c r="G224" s="3"/>
      <c r="H224" s="3"/>
      <c r="I224" s="3"/>
      <c r="J224" s="3"/>
      <c r="K224" s="78">
        <v>17</v>
      </c>
      <c r="L224" s="78">
        <v>20</v>
      </c>
      <c r="M224" s="3"/>
      <c r="N224" s="3"/>
      <c r="O224" s="3">
        <f>D224+E224+K224+L224</f>
        <v>71</v>
      </c>
      <c r="P224" s="3">
        <v>14</v>
      </c>
    </row>
    <row r="225" spans="1:16">
      <c r="A225" s="8">
        <v>15</v>
      </c>
      <c r="B225" s="38" t="s">
        <v>342</v>
      </c>
      <c r="C225" s="38" t="s">
        <v>338</v>
      </c>
      <c r="D225" s="3"/>
      <c r="E225" s="3"/>
      <c r="F225" s="3"/>
      <c r="G225" s="78">
        <v>25</v>
      </c>
      <c r="H225" s="78">
        <v>17</v>
      </c>
      <c r="I225" s="78">
        <v>19</v>
      </c>
      <c r="J225" s="78">
        <v>8</v>
      </c>
      <c r="K225" s="3"/>
      <c r="L225" s="3"/>
      <c r="M225" s="3"/>
      <c r="N225" s="3"/>
      <c r="O225" s="3">
        <f>J225+I225+H225+G225</f>
        <v>69</v>
      </c>
      <c r="P225" s="3">
        <v>15</v>
      </c>
    </row>
    <row r="226" spans="1:16">
      <c r="A226" s="8">
        <v>16</v>
      </c>
      <c r="B226" s="38" t="s">
        <v>209</v>
      </c>
      <c r="C226" s="38" t="s">
        <v>210</v>
      </c>
      <c r="D226" s="78">
        <v>16</v>
      </c>
      <c r="E226" s="78">
        <v>17</v>
      </c>
      <c r="F226" s="78">
        <v>18</v>
      </c>
      <c r="G226" s="3"/>
      <c r="H226" s="3"/>
      <c r="I226" s="3"/>
      <c r="J226" s="3"/>
      <c r="K226" s="3"/>
      <c r="L226" s="3"/>
      <c r="M226" s="78">
        <v>7</v>
      </c>
      <c r="N226" s="78">
        <v>7</v>
      </c>
      <c r="O226" s="3">
        <f>SUM(N226+M226+F226+E226+D226)</f>
        <v>65</v>
      </c>
      <c r="P226" s="3">
        <v>16</v>
      </c>
    </row>
    <row r="227" spans="1:16">
      <c r="A227" s="8">
        <v>17</v>
      </c>
      <c r="B227" s="38" t="s">
        <v>340</v>
      </c>
      <c r="C227" s="38" t="s">
        <v>341</v>
      </c>
      <c r="D227" s="3"/>
      <c r="E227" s="3"/>
      <c r="F227" s="3"/>
      <c r="G227" s="78"/>
      <c r="H227" s="78">
        <v>19</v>
      </c>
      <c r="I227" s="78">
        <v>22</v>
      </c>
      <c r="J227" s="78">
        <v>21</v>
      </c>
      <c r="K227" s="3"/>
      <c r="L227" s="3"/>
      <c r="M227" s="3"/>
      <c r="N227" s="3"/>
      <c r="O227" s="3">
        <f>J227+I227+H227</f>
        <v>62</v>
      </c>
      <c r="P227" s="3">
        <v>17</v>
      </c>
    </row>
    <row r="228" spans="1:16">
      <c r="A228" s="8">
        <v>18</v>
      </c>
      <c r="B228" s="38" t="s">
        <v>349</v>
      </c>
      <c r="C228" s="38" t="s">
        <v>350</v>
      </c>
      <c r="D228" s="3"/>
      <c r="E228" s="3"/>
      <c r="F228" s="3"/>
      <c r="G228" s="3"/>
      <c r="H228" s="78">
        <v>12</v>
      </c>
      <c r="I228" s="78">
        <v>25</v>
      </c>
      <c r="J228" s="78">
        <v>19</v>
      </c>
      <c r="K228" s="3"/>
      <c r="L228" s="3"/>
      <c r="M228" s="3"/>
      <c r="N228" s="3"/>
      <c r="O228" s="3">
        <f>SUM(J228+I228+H228)</f>
        <v>56</v>
      </c>
      <c r="P228" s="3">
        <v>18</v>
      </c>
    </row>
    <row r="229" spans="1:16">
      <c r="A229" s="8">
        <v>19</v>
      </c>
      <c r="B229" s="38" t="s">
        <v>345</v>
      </c>
      <c r="C229" s="38" t="s">
        <v>291</v>
      </c>
      <c r="D229" s="3"/>
      <c r="E229" s="3"/>
      <c r="F229" s="3"/>
      <c r="G229" s="78">
        <v>21</v>
      </c>
      <c r="H229" s="78">
        <v>14</v>
      </c>
      <c r="I229" s="78">
        <v>8</v>
      </c>
      <c r="J229" s="78">
        <v>12</v>
      </c>
      <c r="K229" s="3"/>
      <c r="L229" s="3"/>
      <c r="M229" s="3"/>
      <c r="N229" s="3"/>
      <c r="O229" s="3">
        <f>J229+I229+H229+G229</f>
        <v>55</v>
      </c>
      <c r="P229" s="3">
        <v>19</v>
      </c>
    </row>
    <row r="230" spans="1:16">
      <c r="A230" s="8">
        <v>20</v>
      </c>
      <c r="B230" s="38" t="s">
        <v>343</v>
      </c>
      <c r="C230" s="38" t="s">
        <v>344</v>
      </c>
      <c r="D230" s="3"/>
      <c r="E230" s="3"/>
      <c r="F230" s="3"/>
      <c r="G230" s="78">
        <v>12</v>
      </c>
      <c r="H230" s="78">
        <v>16</v>
      </c>
      <c r="I230" s="78">
        <v>7</v>
      </c>
      <c r="J230" s="78">
        <v>17</v>
      </c>
      <c r="K230" s="3"/>
      <c r="L230" s="3"/>
      <c r="M230" s="3"/>
      <c r="N230" s="3"/>
      <c r="O230" s="3">
        <f>J230+I230+H230+G230</f>
        <v>52</v>
      </c>
      <c r="P230" s="3">
        <v>20</v>
      </c>
    </row>
    <row r="231" spans="1:16">
      <c r="A231" s="8">
        <v>21</v>
      </c>
      <c r="B231" s="23" t="s">
        <v>358</v>
      </c>
      <c r="C231" s="38" t="s">
        <v>55</v>
      </c>
      <c r="D231" s="3"/>
      <c r="E231" s="3"/>
      <c r="F231" s="3"/>
      <c r="G231" s="78">
        <v>13</v>
      </c>
      <c r="H231" s="78">
        <v>3</v>
      </c>
      <c r="I231" s="78">
        <v>17</v>
      </c>
      <c r="J231" s="78">
        <v>14</v>
      </c>
      <c r="K231" s="3"/>
      <c r="L231" s="3"/>
      <c r="M231" s="3"/>
      <c r="N231" s="3"/>
      <c r="O231" s="3">
        <f>J231+I231+H231+G231</f>
        <v>47</v>
      </c>
      <c r="P231" s="3">
        <v>21</v>
      </c>
    </row>
    <row r="232" spans="1:16">
      <c r="A232" s="8">
        <v>22</v>
      </c>
      <c r="B232" s="38" t="s">
        <v>454</v>
      </c>
      <c r="C232" s="38" t="s">
        <v>406</v>
      </c>
      <c r="D232" s="3"/>
      <c r="E232" s="3"/>
      <c r="F232" s="3"/>
      <c r="G232" s="3"/>
      <c r="H232" s="3"/>
      <c r="I232" s="3"/>
      <c r="J232" s="3"/>
      <c r="K232" s="3"/>
      <c r="L232" s="3"/>
      <c r="M232" s="3">
        <v>20</v>
      </c>
      <c r="N232" s="3">
        <v>25</v>
      </c>
      <c r="O232" s="3">
        <f>SUM(N232+M232)</f>
        <v>45</v>
      </c>
      <c r="P232" s="3">
        <v>22</v>
      </c>
    </row>
    <row r="233" spans="1:16">
      <c r="A233" s="8">
        <v>23</v>
      </c>
      <c r="B233" s="38" t="s">
        <v>348</v>
      </c>
      <c r="C233" s="38" t="s">
        <v>341</v>
      </c>
      <c r="D233" s="3"/>
      <c r="E233" s="3"/>
      <c r="F233" s="3"/>
      <c r="G233" s="3"/>
      <c r="H233" s="78">
        <v>13</v>
      </c>
      <c r="I233" s="78">
        <v>16</v>
      </c>
      <c r="J233" s="78">
        <v>10</v>
      </c>
      <c r="K233" s="3"/>
      <c r="L233" s="3"/>
      <c r="M233" s="3"/>
      <c r="N233" s="3"/>
      <c r="O233" s="3">
        <f>J233+I233+H233</f>
        <v>39</v>
      </c>
      <c r="P233" s="3">
        <v>23</v>
      </c>
    </row>
    <row r="234" spans="1:16">
      <c r="A234" s="8">
        <v>24</v>
      </c>
      <c r="B234" s="38" t="s">
        <v>353</v>
      </c>
      <c r="C234" s="38" t="s">
        <v>338</v>
      </c>
      <c r="D234" s="3"/>
      <c r="E234" s="3"/>
      <c r="F234" s="3"/>
      <c r="G234" s="78">
        <v>16</v>
      </c>
      <c r="H234" s="78">
        <v>8</v>
      </c>
      <c r="I234" s="78">
        <v>1</v>
      </c>
      <c r="J234" s="78">
        <v>6</v>
      </c>
      <c r="K234" s="3"/>
      <c r="L234" s="3"/>
      <c r="M234" s="3"/>
      <c r="N234" s="3"/>
      <c r="O234" s="3">
        <f>J234+I234+H234+G234</f>
        <v>31</v>
      </c>
      <c r="P234" s="3">
        <v>24</v>
      </c>
    </row>
    <row r="235" spans="1:16">
      <c r="A235" s="8">
        <v>25</v>
      </c>
      <c r="B235" s="38" t="s">
        <v>351</v>
      </c>
      <c r="C235" s="38" t="s">
        <v>341</v>
      </c>
      <c r="D235" s="3"/>
      <c r="E235" s="3"/>
      <c r="F235" s="3"/>
      <c r="G235" s="78">
        <v>17</v>
      </c>
      <c r="H235" s="78">
        <v>11</v>
      </c>
      <c r="I235" s="78">
        <v>2</v>
      </c>
      <c r="J235" s="78">
        <v>1</v>
      </c>
      <c r="K235" s="3"/>
      <c r="L235" s="3"/>
      <c r="M235" s="3"/>
      <c r="N235" s="3"/>
      <c r="O235" s="3">
        <v>31</v>
      </c>
      <c r="P235" s="3">
        <v>25</v>
      </c>
    </row>
    <row r="236" spans="1:16">
      <c r="A236" s="8">
        <v>26</v>
      </c>
      <c r="B236" s="38" t="s">
        <v>458</v>
      </c>
      <c r="C236" s="38" t="s">
        <v>210</v>
      </c>
      <c r="D236" s="3"/>
      <c r="E236" s="3"/>
      <c r="F236" s="3"/>
      <c r="G236" s="3"/>
      <c r="H236" s="3"/>
      <c r="I236" s="3"/>
      <c r="J236" s="3"/>
      <c r="K236" s="3"/>
      <c r="L236" s="3"/>
      <c r="M236" s="3">
        <v>11</v>
      </c>
      <c r="N236" s="3">
        <v>15</v>
      </c>
      <c r="O236" s="3">
        <f>SUM(N236+M236)</f>
        <v>26</v>
      </c>
      <c r="P236" s="3">
        <v>26</v>
      </c>
    </row>
    <row r="237" spans="1:16">
      <c r="A237" s="8">
        <v>27</v>
      </c>
      <c r="B237" s="38" t="s">
        <v>357</v>
      </c>
      <c r="C237" s="38" t="s">
        <v>275</v>
      </c>
      <c r="D237" s="3"/>
      <c r="E237" s="3"/>
      <c r="F237" s="3"/>
      <c r="G237" s="78">
        <v>11</v>
      </c>
      <c r="H237" s="78">
        <v>4</v>
      </c>
      <c r="I237" s="78">
        <v>6</v>
      </c>
      <c r="J237" s="78">
        <v>3</v>
      </c>
      <c r="K237" s="3"/>
      <c r="L237" s="3"/>
      <c r="M237" s="3"/>
      <c r="N237" s="3"/>
      <c r="O237" s="3">
        <v>24</v>
      </c>
      <c r="P237" s="3">
        <v>27</v>
      </c>
    </row>
    <row r="238" spans="1:16">
      <c r="A238" s="8">
        <v>28</v>
      </c>
      <c r="B238" s="38" t="s">
        <v>455</v>
      </c>
      <c r="C238" s="38" t="s">
        <v>248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3">
        <v>13</v>
      </c>
      <c r="N238" s="10">
        <v>11</v>
      </c>
      <c r="O238" s="3">
        <f>SUM(N238+M238)</f>
        <v>24</v>
      </c>
      <c r="P238" s="3">
        <v>28</v>
      </c>
    </row>
    <row r="239" spans="1:16">
      <c r="A239" s="8">
        <v>29</v>
      </c>
      <c r="B239" s="38" t="s">
        <v>347</v>
      </c>
      <c r="C239" s="38" t="s">
        <v>41</v>
      </c>
      <c r="D239" s="3"/>
      <c r="E239" s="3"/>
      <c r="F239" s="3"/>
      <c r="G239" s="3"/>
      <c r="H239" s="78">
        <v>15</v>
      </c>
      <c r="I239" s="3"/>
      <c r="J239" s="3"/>
      <c r="K239" s="3"/>
      <c r="L239" s="3"/>
      <c r="M239" s="3">
        <v>9</v>
      </c>
      <c r="N239" s="3"/>
      <c r="O239" s="3">
        <v>24</v>
      </c>
      <c r="P239" s="3">
        <v>29</v>
      </c>
    </row>
    <row r="240" spans="1:16">
      <c r="A240" s="8">
        <v>30</v>
      </c>
      <c r="B240" s="38" t="s">
        <v>456</v>
      </c>
      <c r="C240" s="38" t="s">
        <v>457</v>
      </c>
      <c r="D240" s="3"/>
      <c r="E240" s="3"/>
      <c r="F240" s="3"/>
      <c r="G240" s="3"/>
      <c r="H240" s="3"/>
      <c r="I240" s="3"/>
      <c r="J240" s="3"/>
      <c r="K240" s="3"/>
      <c r="L240" s="3"/>
      <c r="M240" s="3">
        <v>12</v>
      </c>
      <c r="N240" s="3">
        <v>10</v>
      </c>
      <c r="O240" s="3">
        <f>SUM(N240+M240)</f>
        <v>22</v>
      </c>
      <c r="P240" s="3">
        <v>30</v>
      </c>
    </row>
    <row r="241" spans="1:16">
      <c r="A241" s="8">
        <v>31</v>
      </c>
      <c r="B241" s="38" t="s">
        <v>459</v>
      </c>
      <c r="C241" s="38" t="s">
        <v>210</v>
      </c>
      <c r="D241" s="3"/>
      <c r="E241" s="3"/>
      <c r="F241" s="3"/>
      <c r="G241" s="3"/>
      <c r="H241" s="3"/>
      <c r="I241" s="3"/>
      <c r="J241" s="3"/>
      <c r="K241" s="3"/>
      <c r="L241" s="3"/>
      <c r="M241" s="3">
        <v>10</v>
      </c>
      <c r="N241" s="3">
        <v>12</v>
      </c>
      <c r="O241" s="3">
        <f>SUM(N241+M241)</f>
        <v>22</v>
      </c>
      <c r="P241" s="3">
        <v>31</v>
      </c>
    </row>
    <row r="242" spans="1:16">
      <c r="A242" s="8">
        <v>32</v>
      </c>
      <c r="B242" s="38" t="s">
        <v>354</v>
      </c>
      <c r="C242" s="38" t="s">
        <v>338</v>
      </c>
      <c r="D242" s="3"/>
      <c r="E242" s="3"/>
      <c r="F242" s="3"/>
      <c r="G242" s="3"/>
      <c r="H242" s="78">
        <v>7</v>
      </c>
      <c r="I242" s="78">
        <v>1</v>
      </c>
      <c r="J242" s="78">
        <v>13</v>
      </c>
      <c r="K242" s="3"/>
      <c r="L242" s="3"/>
      <c r="M242" s="3"/>
      <c r="N242" s="3"/>
      <c r="O242" s="3">
        <v>21</v>
      </c>
      <c r="P242" s="3">
        <v>32</v>
      </c>
    </row>
    <row r="243" spans="1:16">
      <c r="A243" s="8">
        <v>33</v>
      </c>
      <c r="B243" s="38" t="s">
        <v>352</v>
      </c>
      <c r="C243" s="38" t="s">
        <v>338</v>
      </c>
      <c r="D243" s="3"/>
      <c r="E243" s="3"/>
      <c r="F243" s="3"/>
      <c r="G243" s="78">
        <v>7</v>
      </c>
      <c r="H243" s="78">
        <v>9</v>
      </c>
      <c r="I243" s="78">
        <v>1</v>
      </c>
      <c r="J243" s="78">
        <v>2</v>
      </c>
      <c r="K243" s="3"/>
      <c r="L243" s="3"/>
      <c r="M243" s="3"/>
      <c r="N243" s="3"/>
      <c r="O243" s="3">
        <v>19</v>
      </c>
      <c r="P243" s="3">
        <v>33</v>
      </c>
    </row>
    <row r="244" spans="1:16">
      <c r="A244" s="8">
        <v>34</v>
      </c>
      <c r="B244" s="38" t="s">
        <v>362</v>
      </c>
      <c r="C244" s="38" t="s">
        <v>363</v>
      </c>
      <c r="D244" s="3"/>
      <c r="E244" s="3"/>
      <c r="F244" s="3"/>
      <c r="G244" s="3"/>
      <c r="H244" s="3"/>
      <c r="I244" s="78">
        <v>14</v>
      </c>
      <c r="J244" s="78">
        <v>4</v>
      </c>
      <c r="K244" s="3"/>
      <c r="L244" s="3"/>
      <c r="M244" s="3"/>
      <c r="N244" s="3"/>
      <c r="O244" s="3">
        <v>18</v>
      </c>
      <c r="P244" s="3">
        <v>34</v>
      </c>
    </row>
    <row r="245" spans="1:16">
      <c r="A245" s="8">
        <v>35</v>
      </c>
      <c r="B245" s="38" t="s">
        <v>355</v>
      </c>
      <c r="C245" s="38" t="s">
        <v>55</v>
      </c>
      <c r="D245" s="3"/>
      <c r="E245" s="3"/>
      <c r="F245" s="3"/>
      <c r="G245" s="3"/>
      <c r="H245" s="78">
        <v>6</v>
      </c>
      <c r="I245" s="78">
        <v>4</v>
      </c>
      <c r="J245" s="78">
        <v>7</v>
      </c>
      <c r="K245" s="3"/>
      <c r="L245" s="3"/>
      <c r="M245" s="3"/>
      <c r="N245" s="3"/>
      <c r="O245" s="3">
        <v>17</v>
      </c>
      <c r="P245" s="3">
        <v>35</v>
      </c>
    </row>
    <row r="246" spans="1:16">
      <c r="A246" s="8">
        <v>36</v>
      </c>
      <c r="B246" s="38" t="s">
        <v>460</v>
      </c>
      <c r="C246" s="38" t="s">
        <v>248</v>
      </c>
      <c r="D246" s="3"/>
      <c r="E246" s="3"/>
      <c r="F246" s="3"/>
      <c r="G246" s="3"/>
      <c r="H246" s="3"/>
      <c r="I246" s="3"/>
      <c r="J246" s="3"/>
      <c r="K246" s="3"/>
      <c r="L246" s="3"/>
      <c r="M246" s="3">
        <v>8</v>
      </c>
      <c r="N246" s="3">
        <v>6</v>
      </c>
      <c r="O246" s="3">
        <f>SUM(N246+M246)</f>
        <v>14</v>
      </c>
      <c r="P246" s="3">
        <v>36</v>
      </c>
    </row>
    <row r="247" spans="1:16">
      <c r="A247" s="8">
        <v>37</v>
      </c>
      <c r="B247" s="38" t="s">
        <v>212</v>
      </c>
      <c r="C247" s="38" t="s">
        <v>210</v>
      </c>
      <c r="D247" s="78">
        <v>14</v>
      </c>
      <c r="E247" s="3">
        <v>0</v>
      </c>
      <c r="F247" s="3">
        <v>0</v>
      </c>
      <c r="G247" s="3"/>
      <c r="H247" s="3"/>
      <c r="I247" s="3"/>
      <c r="J247" s="3"/>
      <c r="K247" s="3"/>
      <c r="L247" s="3"/>
      <c r="M247" s="3"/>
      <c r="N247" s="3"/>
      <c r="O247" s="3">
        <v>14</v>
      </c>
      <c r="P247" s="3">
        <v>37</v>
      </c>
    </row>
    <row r="248" spans="1:16">
      <c r="A248" s="8">
        <v>38</v>
      </c>
      <c r="B248" s="38" t="s">
        <v>359</v>
      </c>
      <c r="C248" s="38" t="s">
        <v>360</v>
      </c>
      <c r="D248" s="3"/>
      <c r="E248" s="3"/>
      <c r="F248" s="3"/>
      <c r="G248" s="3"/>
      <c r="H248" s="78">
        <v>1</v>
      </c>
      <c r="I248" s="78">
        <v>12</v>
      </c>
      <c r="J248" s="3"/>
      <c r="K248" s="3"/>
      <c r="L248" s="3"/>
      <c r="M248" s="3"/>
      <c r="N248" s="3"/>
      <c r="O248" s="3">
        <v>13</v>
      </c>
      <c r="P248" s="3">
        <v>38</v>
      </c>
    </row>
    <row r="249" spans="1:16">
      <c r="A249" s="8">
        <v>39</v>
      </c>
      <c r="B249" s="38" t="s">
        <v>461</v>
      </c>
      <c r="C249" s="38" t="s">
        <v>210</v>
      </c>
      <c r="D249" s="3"/>
      <c r="E249" s="3"/>
      <c r="F249" s="3"/>
      <c r="G249" s="3"/>
      <c r="H249" s="3"/>
      <c r="I249" s="3"/>
      <c r="J249" s="3"/>
      <c r="K249" s="3"/>
      <c r="L249" s="3"/>
      <c r="M249" s="3">
        <v>6</v>
      </c>
      <c r="N249" s="3">
        <f>+M249</f>
        <v>6</v>
      </c>
      <c r="O249" s="3">
        <f>SUM(N249+M249)</f>
        <v>12</v>
      </c>
      <c r="P249" s="3">
        <v>39</v>
      </c>
    </row>
    <row r="250" spans="1:16">
      <c r="A250" s="8">
        <v>40</v>
      </c>
      <c r="B250" s="38" t="s">
        <v>463</v>
      </c>
      <c r="C250" s="38" t="s">
        <v>55</v>
      </c>
      <c r="D250" s="3"/>
      <c r="E250" s="3"/>
      <c r="F250" s="3"/>
      <c r="G250" s="3"/>
      <c r="H250" s="3"/>
      <c r="I250" s="3"/>
      <c r="J250" s="3"/>
      <c r="K250" s="3"/>
      <c r="L250" s="3"/>
      <c r="M250" s="3">
        <v>4</v>
      </c>
      <c r="N250" s="3">
        <v>5</v>
      </c>
      <c r="O250" s="3">
        <f>SUM(N250+M250)</f>
        <v>9</v>
      </c>
      <c r="P250" s="3">
        <v>40</v>
      </c>
    </row>
    <row r="251" spans="1:16">
      <c r="A251" s="8">
        <v>41</v>
      </c>
      <c r="B251" s="38" t="s">
        <v>462</v>
      </c>
      <c r="C251" s="38" t="s">
        <v>248</v>
      </c>
      <c r="D251" s="3"/>
      <c r="E251" s="3"/>
      <c r="F251" s="3"/>
      <c r="G251" s="3"/>
      <c r="H251" s="3"/>
      <c r="I251" s="3"/>
      <c r="J251" s="3"/>
      <c r="K251" s="3"/>
      <c r="L251" s="3"/>
      <c r="M251" s="3">
        <v>5</v>
      </c>
      <c r="N251" s="3">
        <v>4</v>
      </c>
      <c r="O251" s="3">
        <f>SUM(N251+M251)</f>
        <v>9</v>
      </c>
      <c r="P251" s="3">
        <v>41</v>
      </c>
    </row>
    <row r="252" spans="1:16">
      <c r="A252" s="8">
        <v>42</v>
      </c>
      <c r="B252" s="38" t="s">
        <v>464</v>
      </c>
      <c r="C252" s="38" t="s">
        <v>449</v>
      </c>
      <c r="D252" s="3"/>
      <c r="E252" s="3"/>
      <c r="F252" s="3"/>
      <c r="G252" s="3"/>
      <c r="H252" s="3"/>
      <c r="I252" s="3"/>
      <c r="J252" s="3"/>
      <c r="K252" s="3"/>
      <c r="L252" s="3"/>
      <c r="M252" s="3">
        <v>3</v>
      </c>
      <c r="N252" s="3">
        <v>3</v>
      </c>
      <c r="O252" s="3">
        <f>SUM(N252+M252)</f>
        <v>6</v>
      </c>
      <c r="P252" s="3">
        <v>42</v>
      </c>
    </row>
  </sheetData>
  <sortState ref="B212:O252">
    <sortCondition descending="1" ref="O212:O252"/>
  </sortState>
  <mergeCells count="37">
    <mergeCell ref="A1:O1"/>
    <mergeCell ref="A2:O2"/>
    <mergeCell ref="A3:O3"/>
    <mergeCell ref="D4:F4"/>
    <mergeCell ref="M4:N4"/>
    <mergeCell ref="G4:J4"/>
    <mergeCell ref="K4:L4"/>
    <mergeCell ref="K61:L61"/>
    <mergeCell ref="G61:J61"/>
    <mergeCell ref="A92:O92"/>
    <mergeCell ref="A59:O59"/>
    <mergeCell ref="A60:O60"/>
    <mergeCell ref="D61:F61"/>
    <mergeCell ref="M61:N61"/>
    <mergeCell ref="D113:F113"/>
    <mergeCell ref="M113:N113"/>
    <mergeCell ref="G113:J113"/>
    <mergeCell ref="A107:O107"/>
    <mergeCell ref="A144:O144"/>
    <mergeCell ref="A112:O112"/>
    <mergeCell ref="B110:P110"/>
    <mergeCell ref="K113:L113"/>
    <mergeCell ref="A93:O93"/>
    <mergeCell ref="D94:F94"/>
    <mergeCell ref="M94:N94"/>
    <mergeCell ref="G94:J94"/>
    <mergeCell ref="K94:L94"/>
    <mergeCell ref="K209:L209"/>
    <mergeCell ref="B143:P143"/>
    <mergeCell ref="A208:O208"/>
    <mergeCell ref="D145:F145"/>
    <mergeCell ref="M145:N145"/>
    <mergeCell ref="D209:F209"/>
    <mergeCell ref="M209:N209"/>
    <mergeCell ref="G209:J209"/>
    <mergeCell ref="G145:J145"/>
    <mergeCell ref="K145:L145"/>
  </mergeCells>
  <phoneticPr fontId="1" type="noConversion"/>
  <pageMargins left="0.11811023622047245" right="0.11811023622047245" top="0.59055118110236227" bottom="0.55118110236220474" header="0.15748031496062992" footer="0.11811023622047245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topLeftCell="A7" zoomScaleNormal="100" zoomScalePageLayoutView="125" workbookViewId="0">
      <selection activeCell="D38" sqref="D38"/>
    </sheetView>
  </sheetViews>
  <sheetFormatPr defaultColWidth="8.7109375" defaultRowHeight="12.75"/>
  <cols>
    <col min="1" max="1" width="3.28515625" customWidth="1"/>
    <col min="2" max="2" width="18.28515625" customWidth="1"/>
    <col min="3" max="3" width="15" customWidth="1"/>
    <col min="4" max="4" width="9" customWidth="1"/>
    <col min="5" max="5" width="8.7109375" customWidth="1"/>
    <col min="6" max="6" width="8.85546875" customWidth="1"/>
    <col min="7" max="7" width="9" customWidth="1"/>
    <col min="8" max="8" width="9.140625" customWidth="1"/>
    <col min="9" max="9" width="7.7109375" customWidth="1"/>
    <col min="10" max="10" width="9.140625" customWidth="1"/>
    <col min="11" max="11" width="9" customWidth="1"/>
    <col min="12" max="12" width="8.85546875" customWidth="1"/>
    <col min="13" max="13" width="9.140625" bestFit="1" customWidth="1"/>
    <col min="14" max="15" width="9.140625" customWidth="1"/>
    <col min="16" max="16" width="8.7109375" customWidth="1"/>
    <col min="17" max="17" width="8.42578125" customWidth="1"/>
    <col min="18" max="18" width="9.42578125" customWidth="1"/>
    <col min="19" max="19" width="7.42578125" customWidth="1"/>
  </cols>
  <sheetData>
    <row r="1" spans="1:19" ht="20.25">
      <c r="B1" s="18" t="s">
        <v>115</v>
      </c>
      <c r="C1" s="18"/>
      <c r="D1" s="18"/>
      <c r="E1" s="18"/>
    </row>
    <row r="2" spans="1:19" ht="20.25">
      <c r="B2" s="178" t="s">
        <v>431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9">
      <c r="A3" s="2"/>
      <c r="B3" s="12" t="s">
        <v>0</v>
      </c>
      <c r="C3" s="2" t="s">
        <v>1</v>
      </c>
      <c r="D3" s="179" t="s">
        <v>167</v>
      </c>
      <c r="E3" s="179"/>
      <c r="F3" s="179"/>
      <c r="G3" s="168" t="s">
        <v>48</v>
      </c>
      <c r="H3" s="169"/>
      <c r="I3" s="170"/>
      <c r="J3" s="156" t="s">
        <v>97</v>
      </c>
      <c r="K3" s="161"/>
      <c r="L3" s="161"/>
      <c r="M3" s="157"/>
      <c r="N3" s="156" t="s">
        <v>380</v>
      </c>
      <c r="O3" s="157"/>
      <c r="P3" s="165" t="s">
        <v>2</v>
      </c>
      <c r="Q3" s="167"/>
      <c r="R3" s="22" t="s">
        <v>111</v>
      </c>
      <c r="S3" s="11" t="s">
        <v>113</v>
      </c>
    </row>
    <row r="4" spans="1:19" ht="15">
      <c r="A4" s="2"/>
      <c r="B4" s="20" t="s">
        <v>37</v>
      </c>
      <c r="C4" s="12"/>
      <c r="D4" s="137">
        <v>41768</v>
      </c>
      <c r="E4" s="137">
        <v>41769</v>
      </c>
      <c r="F4" s="137">
        <v>41770</v>
      </c>
      <c r="G4" s="137">
        <v>41796</v>
      </c>
      <c r="H4" s="137">
        <v>41797</v>
      </c>
      <c r="I4" s="138">
        <v>41798</v>
      </c>
      <c r="J4" s="139">
        <v>41805</v>
      </c>
      <c r="K4" s="139">
        <v>41806</v>
      </c>
      <c r="L4" s="139">
        <v>41807</v>
      </c>
      <c r="M4" s="139" t="s">
        <v>176</v>
      </c>
      <c r="N4" s="140">
        <v>41895</v>
      </c>
      <c r="O4" s="141">
        <v>41896</v>
      </c>
      <c r="P4" s="142">
        <v>41537</v>
      </c>
      <c r="Q4" s="142">
        <v>41538</v>
      </c>
      <c r="R4" s="22" t="s">
        <v>112</v>
      </c>
      <c r="S4" s="6"/>
    </row>
    <row r="5" spans="1:19">
      <c r="A5" s="2">
        <v>1</v>
      </c>
      <c r="B5" s="12" t="s">
        <v>76</v>
      </c>
      <c r="C5" s="16" t="s">
        <v>41</v>
      </c>
      <c r="D5" s="78">
        <v>27</v>
      </c>
      <c r="E5" s="78">
        <v>27</v>
      </c>
      <c r="F5" s="3"/>
      <c r="G5" s="79">
        <v>30</v>
      </c>
      <c r="H5" s="51">
        <v>0</v>
      </c>
      <c r="I5" s="51">
        <v>0</v>
      </c>
      <c r="J5" s="79">
        <v>30</v>
      </c>
      <c r="K5" s="51">
        <v>25</v>
      </c>
      <c r="L5" s="3">
        <v>23</v>
      </c>
      <c r="M5" s="78">
        <v>30</v>
      </c>
      <c r="N5" s="3">
        <v>25</v>
      </c>
      <c r="O5" s="78">
        <v>30</v>
      </c>
      <c r="P5" s="3">
        <v>20</v>
      </c>
      <c r="Q5" s="3">
        <v>23</v>
      </c>
      <c r="R5" s="3">
        <f>D5+E5+G5+J5+M5+O5</f>
        <v>174</v>
      </c>
      <c r="S5" s="52">
        <v>1</v>
      </c>
    </row>
    <row r="6" spans="1:19">
      <c r="A6" s="2">
        <v>2</v>
      </c>
      <c r="B6" s="12" t="s">
        <v>92</v>
      </c>
      <c r="C6" s="16" t="s">
        <v>67</v>
      </c>
      <c r="D6" s="78">
        <v>30</v>
      </c>
      <c r="E6" s="78">
        <v>25</v>
      </c>
      <c r="F6" s="3"/>
      <c r="G6" s="3">
        <v>22</v>
      </c>
      <c r="H6" s="78">
        <v>30</v>
      </c>
      <c r="I6" s="3">
        <v>21</v>
      </c>
      <c r="J6" s="3">
        <v>23</v>
      </c>
      <c r="K6" s="78">
        <v>30</v>
      </c>
      <c r="L6" s="78">
        <v>27</v>
      </c>
      <c r="M6" s="3">
        <v>22</v>
      </c>
      <c r="N6" s="78">
        <v>30</v>
      </c>
      <c r="O6" s="3">
        <v>25</v>
      </c>
      <c r="P6" s="3">
        <v>19</v>
      </c>
      <c r="Q6" s="3">
        <v>21</v>
      </c>
      <c r="R6" s="3">
        <f>D6+E6+H6+K6+L6+N6</f>
        <v>172</v>
      </c>
      <c r="S6" s="52">
        <v>2</v>
      </c>
    </row>
    <row r="7" spans="1:19">
      <c r="A7" s="2">
        <v>3</v>
      </c>
      <c r="B7" s="12" t="s">
        <v>90</v>
      </c>
      <c r="C7" s="16" t="s">
        <v>67</v>
      </c>
      <c r="D7" s="3">
        <v>25</v>
      </c>
      <c r="E7" s="3">
        <v>23</v>
      </c>
      <c r="F7" s="3"/>
      <c r="G7" s="51">
        <v>20</v>
      </c>
      <c r="H7" s="79">
        <v>27</v>
      </c>
      <c r="I7" s="79">
        <v>27</v>
      </c>
      <c r="J7" s="79">
        <v>27</v>
      </c>
      <c r="K7" s="79">
        <v>27</v>
      </c>
      <c r="L7" s="78">
        <v>30</v>
      </c>
      <c r="M7" s="78">
        <v>25</v>
      </c>
      <c r="N7" s="3">
        <v>21</v>
      </c>
      <c r="O7" s="3">
        <v>20</v>
      </c>
      <c r="P7" s="3">
        <v>12</v>
      </c>
      <c r="Q7" s="3">
        <v>17</v>
      </c>
      <c r="R7" s="3">
        <f>H7+I7+J7+K7+L7+M7</f>
        <v>163</v>
      </c>
      <c r="S7" s="52">
        <v>3</v>
      </c>
    </row>
    <row r="8" spans="1:19">
      <c r="A8" s="2">
        <v>4</v>
      </c>
      <c r="B8" s="12" t="s">
        <v>4</v>
      </c>
      <c r="C8" s="16" t="s">
        <v>55</v>
      </c>
      <c r="D8" s="3">
        <v>23</v>
      </c>
      <c r="E8" s="78">
        <v>30</v>
      </c>
      <c r="F8" s="3"/>
      <c r="G8" s="79">
        <v>27</v>
      </c>
      <c r="H8" s="51">
        <v>25</v>
      </c>
      <c r="I8" s="51">
        <v>22</v>
      </c>
      <c r="J8" s="51">
        <v>25</v>
      </c>
      <c r="K8" s="51">
        <v>23</v>
      </c>
      <c r="L8" s="78">
        <v>25</v>
      </c>
      <c r="M8" s="78">
        <v>27</v>
      </c>
      <c r="N8" s="78">
        <v>27</v>
      </c>
      <c r="O8" s="78">
        <v>27</v>
      </c>
      <c r="P8" s="3">
        <v>23</v>
      </c>
      <c r="Q8" s="3">
        <v>25</v>
      </c>
      <c r="R8" s="3">
        <f>E8+G8+L8+M8+N8+O8</f>
        <v>163</v>
      </c>
      <c r="S8" s="52">
        <v>4</v>
      </c>
    </row>
    <row r="9" spans="1:19">
      <c r="A9" s="2">
        <v>5</v>
      </c>
      <c r="B9" s="12" t="s">
        <v>264</v>
      </c>
      <c r="C9" s="16" t="s">
        <v>265</v>
      </c>
      <c r="D9" s="96">
        <v>0</v>
      </c>
      <c r="E9" s="96">
        <v>0</v>
      </c>
      <c r="F9" s="96"/>
      <c r="G9" s="78">
        <v>23</v>
      </c>
      <c r="H9" s="78">
        <v>23</v>
      </c>
      <c r="I9" s="78">
        <v>30</v>
      </c>
      <c r="J9" s="78">
        <v>22</v>
      </c>
      <c r="K9" s="2"/>
      <c r="L9" s="3">
        <v>17</v>
      </c>
      <c r="M9" s="78">
        <v>23</v>
      </c>
      <c r="N9" s="3"/>
      <c r="O9" s="3"/>
      <c r="P9" s="78">
        <v>27</v>
      </c>
      <c r="Q9" s="2">
        <v>20</v>
      </c>
      <c r="R9" s="2">
        <f>SUM(P9+M9+J9+I9+H9+G9)</f>
        <v>148</v>
      </c>
      <c r="S9" s="52">
        <v>5</v>
      </c>
    </row>
    <row r="10" spans="1:19">
      <c r="A10" s="2">
        <v>6</v>
      </c>
      <c r="B10" s="12" t="s">
        <v>168</v>
      </c>
      <c r="C10" s="16" t="s">
        <v>96</v>
      </c>
      <c r="D10" s="87">
        <v>22</v>
      </c>
      <c r="E10" s="87">
        <v>22</v>
      </c>
      <c r="F10" s="94"/>
      <c r="G10" s="3">
        <v>18</v>
      </c>
      <c r="H10" s="3">
        <v>21</v>
      </c>
      <c r="I10" s="3">
        <v>20</v>
      </c>
      <c r="J10" s="3">
        <v>19</v>
      </c>
      <c r="K10" s="3">
        <v>6</v>
      </c>
      <c r="L10" s="78">
        <v>22</v>
      </c>
      <c r="M10" s="78">
        <v>21</v>
      </c>
      <c r="N10" s="78">
        <v>23</v>
      </c>
      <c r="O10" s="78">
        <v>23</v>
      </c>
      <c r="P10" s="3">
        <v>15</v>
      </c>
      <c r="Q10" s="3">
        <v>14</v>
      </c>
      <c r="R10" s="3">
        <f>D10+E10+L10+M10+N10+O10</f>
        <v>133</v>
      </c>
      <c r="S10" s="52">
        <v>6</v>
      </c>
    </row>
    <row r="11" spans="1:19">
      <c r="A11" s="2">
        <v>7</v>
      </c>
      <c r="B11" s="12" t="s">
        <v>266</v>
      </c>
      <c r="C11" s="16" t="s">
        <v>55</v>
      </c>
      <c r="D11" s="96">
        <v>0</v>
      </c>
      <c r="E11" s="96">
        <v>0</v>
      </c>
      <c r="F11" s="96"/>
      <c r="G11" s="78">
        <v>21</v>
      </c>
      <c r="H11" s="78">
        <v>20</v>
      </c>
      <c r="I11" s="78">
        <v>23</v>
      </c>
      <c r="J11" s="2"/>
      <c r="K11" s="3">
        <v>15</v>
      </c>
      <c r="L11" s="78">
        <v>21</v>
      </c>
      <c r="M11" s="2"/>
      <c r="N11" s="78">
        <v>22</v>
      </c>
      <c r="O11" s="78">
        <v>22</v>
      </c>
      <c r="P11" s="2">
        <v>17</v>
      </c>
      <c r="Q11" s="2">
        <v>16</v>
      </c>
      <c r="R11" s="2">
        <f>G11+H11+I11+L11+N11+O11</f>
        <v>129</v>
      </c>
      <c r="S11" s="52">
        <v>7</v>
      </c>
    </row>
    <row r="12" spans="1:19">
      <c r="A12" s="2">
        <v>8</v>
      </c>
      <c r="B12" s="12" t="s">
        <v>121</v>
      </c>
      <c r="C12" s="16" t="s">
        <v>55</v>
      </c>
      <c r="D12" s="87">
        <v>21</v>
      </c>
      <c r="E12" s="87">
        <v>20</v>
      </c>
      <c r="F12" s="94"/>
      <c r="G12" s="51">
        <v>15</v>
      </c>
      <c r="H12" s="51">
        <v>16</v>
      </c>
      <c r="I12" s="51">
        <v>17</v>
      </c>
      <c r="J12" s="79">
        <v>21</v>
      </c>
      <c r="K12" s="51">
        <v>11</v>
      </c>
      <c r="L12" s="3">
        <v>16</v>
      </c>
      <c r="M12" s="78">
        <v>19</v>
      </c>
      <c r="N12" s="78">
        <v>20</v>
      </c>
      <c r="O12" s="78">
        <v>21</v>
      </c>
      <c r="P12" s="3">
        <v>13</v>
      </c>
      <c r="Q12" s="3">
        <v>15</v>
      </c>
      <c r="R12" s="3">
        <f>D12+E12+J12+M12+N12+O12</f>
        <v>122</v>
      </c>
      <c r="S12" s="52">
        <v>8</v>
      </c>
    </row>
    <row r="13" spans="1:19">
      <c r="A13" s="2">
        <v>9</v>
      </c>
      <c r="B13" s="12" t="s">
        <v>122</v>
      </c>
      <c r="C13" s="16" t="s">
        <v>67</v>
      </c>
      <c r="D13" s="87">
        <v>18</v>
      </c>
      <c r="E13" s="87">
        <v>21</v>
      </c>
      <c r="F13" s="94"/>
      <c r="G13" s="3">
        <v>0</v>
      </c>
      <c r="H13" s="78">
        <v>17</v>
      </c>
      <c r="I13" s="78">
        <v>25</v>
      </c>
      <c r="J13" s="3">
        <v>11</v>
      </c>
      <c r="K13" s="78">
        <v>22</v>
      </c>
      <c r="L13" s="3">
        <v>15</v>
      </c>
      <c r="M13" s="78">
        <v>15</v>
      </c>
      <c r="N13" s="3"/>
      <c r="O13" s="3"/>
      <c r="P13" s="3">
        <v>10</v>
      </c>
      <c r="Q13" s="3">
        <v>12</v>
      </c>
      <c r="R13" s="3">
        <f>D13+E13+H13+I13+K13+M13</f>
        <v>118</v>
      </c>
      <c r="S13" s="52">
        <v>9</v>
      </c>
    </row>
    <row r="14" spans="1:19">
      <c r="A14" s="2">
        <v>10</v>
      </c>
      <c r="B14" s="12" t="s">
        <v>146</v>
      </c>
      <c r="C14" s="16" t="s">
        <v>55</v>
      </c>
      <c r="D14" s="87">
        <v>19</v>
      </c>
      <c r="E14" s="94">
        <v>0</v>
      </c>
      <c r="F14" s="94"/>
      <c r="G14" s="51">
        <v>14</v>
      </c>
      <c r="H14" s="79">
        <v>19</v>
      </c>
      <c r="I14" s="79">
        <v>19</v>
      </c>
      <c r="J14" s="79">
        <v>18</v>
      </c>
      <c r="K14" s="51">
        <v>10</v>
      </c>
      <c r="L14" s="78">
        <v>20</v>
      </c>
      <c r="M14" s="78">
        <v>18</v>
      </c>
      <c r="N14" s="3">
        <v>18</v>
      </c>
      <c r="O14" s="3">
        <v>16</v>
      </c>
      <c r="P14" s="3">
        <v>14</v>
      </c>
      <c r="Q14" s="3"/>
      <c r="R14" s="3">
        <f>D14+H14+I14+J14+L14+M14</f>
        <v>113</v>
      </c>
      <c r="S14" s="52">
        <v>10</v>
      </c>
    </row>
    <row r="15" spans="1:19">
      <c r="A15" s="2">
        <v>11</v>
      </c>
      <c r="B15" s="12" t="s">
        <v>75</v>
      </c>
      <c r="C15" s="16" t="s">
        <v>41</v>
      </c>
      <c r="D15" s="3">
        <v>0</v>
      </c>
      <c r="E15" s="3">
        <v>0</v>
      </c>
      <c r="F15" s="3"/>
      <c r="G15" s="79">
        <v>25</v>
      </c>
      <c r="H15" s="79">
        <v>22</v>
      </c>
      <c r="I15" s="51">
        <v>0</v>
      </c>
      <c r="J15" s="51"/>
      <c r="K15" s="79">
        <v>14</v>
      </c>
      <c r="L15" s="78">
        <v>18</v>
      </c>
      <c r="M15" s="3"/>
      <c r="N15" s="3"/>
      <c r="O15" s="3"/>
      <c r="P15" s="78">
        <v>16</v>
      </c>
      <c r="Q15" s="3">
        <v>18</v>
      </c>
      <c r="R15" s="3">
        <v>113</v>
      </c>
      <c r="S15" s="52">
        <v>11</v>
      </c>
    </row>
    <row r="16" spans="1:19">
      <c r="A16" s="2">
        <v>12</v>
      </c>
      <c r="B16" s="12" t="s">
        <v>120</v>
      </c>
      <c r="C16" s="16" t="s">
        <v>41</v>
      </c>
      <c r="D16" s="3"/>
      <c r="E16" s="3"/>
      <c r="F16" s="3"/>
      <c r="G16" s="79">
        <v>16</v>
      </c>
      <c r="H16" s="79">
        <v>18</v>
      </c>
      <c r="I16" s="51"/>
      <c r="J16" s="79">
        <v>17</v>
      </c>
      <c r="K16" s="79">
        <v>19</v>
      </c>
      <c r="L16" s="78">
        <v>11</v>
      </c>
      <c r="M16" s="78">
        <v>13</v>
      </c>
      <c r="N16" s="3"/>
      <c r="O16" s="3"/>
      <c r="P16" s="3">
        <v>8</v>
      </c>
      <c r="Q16" s="3"/>
      <c r="R16" s="3">
        <f>M16+L16+K16+J16+H16+G16</f>
        <v>94</v>
      </c>
      <c r="S16" s="52">
        <v>12</v>
      </c>
    </row>
    <row r="17" spans="1:19">
      <c r="A17" s="2">
        <v>13</v>
      </c>
      <c r="B17" s="26" t="s">
        <v>301</v>
      </c>
      <c r="C17" s="21" t="s">
        <v>275</v>
      </c>
      <c r="D17" s="11"/>
      <c r="E17" s="11"/>
      <c r="F17" s="11"/>
      <c r="G17" s="11"/>
      <c r="H17" s="11"/>
      <c r="I17" s="11"/>
      <c r="J17" s="2"/>
      <c r="K17" s="78">
        <v>13</v>
      </c>
      <c r="L17" s="78">
        <v>13</v>
      </c>
      <c r="M17" s="78">
        <v>17</v>
      </c>
      <c r="N17" s="103">
        <v>19</v>
      </c>
      <c r="O17" s="103">
        <v>19</v>
      </c>
      <c r="P17" s="11">
        <v>11</v>
      </c>
      <c r="Q17" s="103">
        <v>13</v>
      </c>
      <c r="R17" s="2">
        <f>SUM(Q17+O17+N17+M17+L17+K17)</f>
        <v>94</v>
      </c>
      <c r="S17" s="52">
        <v>13</v>
      </c>
    </row>
    <row r="18" spans="1:19">
      <c r="A18" s="2">
        <v>14</v>
      </c>
      <c r="B18" s="26" t="s">
        <v>50</v>
      </c>
      <c r="C18" s="21" t="s">
        <v>55</v>
      </c>
      <c r="D18" s="11"/>
      <c r="E18" s="11"/>
      <c r="F18" s="11"/>
      <c r="G18" s="11"/>
      <c r="H18" s="11"/>
      <c r="I18" s="11"/>
      <c r="J18" s="78">
        <v>20</v>
      </c>
      <c r="K18" s="78">
        <v>21</v>
      </c>
      <c r="L18" s="78">
        <v>14</v>
      </c>
      <c r="M18" s="78">
        <v>20</v>
      </c>
      <c r="N18" s="11"/>
      <c r="O18" s="11"/>
      <c r="P18" s="11"/>
      <c r="Q18" s="11"/>
      <c r="R18" s="2">
        <f>M18+L18+K18+J18</f>
        <v>75</v>
      </c>
      <c r="S18" s="52">
        <v>14</v>
      </c>
    </row>
    <row r="19" spans="1:19">
      <c r="A19" s="2">
        <v>15</v>
      </c>
      <c r="B19" s="12" t="s">
        <v>94</v>
      </c>
      <c r="C19" s="16" t="s">
        <v>41</v>
      </c>
      <c r="D19" s="3"/>
      <c r="E19" s="3"/>
      <c r="F19" s="3"/>
      <c r="G19" s="3"/>
      <c r="H19" s="3"/>
      <c r="I19" s="3"/>
      <c r="J19" s="78">
        <v>16</v>
      </c>
      <c r="K19" s="78">
        <v>20</v>
      </c>
      <c r="L19" s="78">
        <v>9</v>
      </c>
      <c r="M19" s="78">
        <v>16</v>
      </c>
      <c r="N19" s="3"/>
      <c r="O19" s="3"/>
      <c r="P19" s="3"/>
      <c r="Q19" s="3"/>
      <c r="R19" s="3">
        <f>M19+L19+K19+J19</f>
        <v>61</v>
      </c>
      <c r="S19" s="52">
        <v>15</v>
      </c>
    </row>
    <row r="20" spans="1:19">
      <c r="A20" s="2">
        <v>16</v>
      </c>
      <c r="B20" s="12" t="s">
        <v>170</v>
      </c>
      <c r="C20" s="16" t="s">
        <v>41</v>
      </c>
      <c r="D20" s="78">
        <v>17</v>
      </c>
      <c r="E20" s="78">
        <v>17</v>
      </c>
      <c r="F20" s="3"/>
      <c r="G20" s="51">
        <v>0</v>
      </c>
      <c r="H20" s="51">
        <v>0</v>
      </c>
      <c r="I20" s="51">
        <v>0</v>
      </c>
      <c r="J20" s="51"/>
      <c r="K20" s="51"/>
      <c r="L20" s="3"/>
      <c r="M20" s="3"/>
      <c r="N20" s="3"/>
      <c r="O20" s="78">
        <v>18</v>
      </c>
      <c r="P20" s="3"/>
      <c r="Q20" s="3"/>
      <c r="R20" s="2">
        <f>E20+D20+O20</f>
        <v>52</v>
      </c>
      <c r="S20" s="52">
        <v>16</v>
      </c>
    </row>
    <row r="21" spans="1:19">
      <c r="A21" s="2">
        <v>17</v>
      </c>
      <c r="B21" s="12" t="s">
        <v>440</v>
      </c>
      <c r="C21" s="16" t="s">
        <v>96</v>
      </c>
      <c r="D21" s="3"/>
      <c r="E21" s="3"/>
      <c r="F21" s="3"/>
      <c r="G21" s="51"/>
      <c r="H21" s="51"/>
      <c r="I21" s="51"/>
      <c r="J21" s="51"/>
      <c r="K21" s="51"/>
      <c r="L21" s="3"/>
      <c r="M21" s="3"/>
      <c r="N21" s="3"/>
      <c r="O21" s="3"/>
      <c r="P21" s="78">
        <v>22</v>
      </c>
      <c r="Q21" s="78">
        <v>22</v>
      </c>
      <c r="R21" s="3">
        <v>52</v>
      </c>
      <c r="S21" s="52">
        <v>17</v>
      </c>
    </row>
    <row r="22" spans="1:19">
      <c r="A22" s="2">
        <v>18</v>
      </c>
      <c r="B22" s="154" t="s">
        <v>441</v>
      </c>
      <c r="C22" s="16" t="s">
        <v>438</v>
      </c>
      <c r="D22" s="3"/>
      <c r="E22" s="3"/>
      <c r="F22" s="3"/>
      <c r="G22" s="51"/>
      <c r="H22" s="51"/>
      <c r="I22" s="51"/>
      <c r="J22" s="51"/>
      <c r="K22" s="51"/>
      <c r="L22" s="3"/>
      <c r="M22" s="3"/>
      <c r="N22" s="3"/>
      <c r="O22" s="3"/>
      <c r="P22" s="78">
        <v>21</v>
      </c>
      <c r="Q22" s="3">
        <v>27</v>
      </c>
      <c r="R22" s="3">
        <v>48</v>
      </c>
      <c r="S22" s="52">
        <v>18</v>
      </c>
    </row>
    <row r="23" spans="1:19">
      <c r="A23" s="2">
        <v>19</v>
      </c>
      <c r="B23" s="12" t="s">
        <v>442</v>
      </c>
      <c r="C23" s="16" t="s">
        <v>96</v>
      </c>
      <c r="D23" s="3"/>
      <c r="E23" s="3"/>
      <c r="F23" s="3"/>
      <c r="G23" s="51"/>
      <c r="H23" s="51"/>
      <c r="I23" s="51"/>
      <c r="J23" s="51"/>
      <c r="K23" s="51"/>
      <c r="L23" s="3"/>
      <c r="M23" s="3"/>
      <c r="N23" s="3"/>
      <c r="O23" s="3"/>
      <c r="P23" s="78">
        <v>18</v>
      </c>
      <c r="Q23" s="3">
        <v>30</v>
      </c>
      <c r="R23" s="3">
        <v>48</v>
      </c>
      <c r="S23" s="52">
        <v>19</v>
      </c>
    </row>
    <row r="24" spans="1:19">
      <c r="A24" s="2">
        <v>20</v>
      </c>
      <c r="B24" s="154" t="s">
        <v>439</v>
      </c>
      <c r="C24" s="16" t="s">
        <v>438</v>
      </c>
      <c r="D24" s="3"/>
      <c r="E24" s="3"/>
      <c r="F24" s="3"/>
      <c r="G24" s="51"/>
      <c r="H24" s="51"/>
      <c r="I24" s="51"/>
      <c r="J24" s="51"/>
      <c r="K24" s="51"/>
      <c r="L24" s="3"/>
      <c r="M24" s="3"/>
      <c r="N24" s="3"/>
      <c r="O24" s="3"/>
      <c r="P24" s="78">
        <v>25</v>
      </c>
      <c r="Q24" s="3">
        <v>19</v>
      </c>
      <c r="R24" s="3">
        <v>44</v>
      </c>
      <c r="S24" s="52">
        <v>20</v>
      </c>
    </row>
    <row r="25" spans="1:19">
      <c r="A25" s="2">
        <v>21</v>
      </c>
      <c r="B25" s="26" t="s">
        <v>169</v>
      </c>
      <c r="C25" s="16" t="s">
        <v>55</v>
      </c>
      <c r="D25" s="78">
        <v>20</v>
      </c>
      <c r="E25" s="78">
        <v>19</v>
      </c>
      <c r="F25" s="3"/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>
        <f>E25+D25</f>
        <v>39</v>
      </c>
      <c r="S25" s="52">
        <v>21</v>
      </c>
    </row>
    <row r="26" spans="1:19">
      <c r="A26" s="2">
        <v>22</v>
      </c>
      <c r="B26" s="12" t="s">
        <v>93</v>
      </c>
      <c r="C26" s="16" t="s">
        <v>55</v>
      </c>
      <c r="D26" s="3">
        <v>0</v>
      </c>
      <c r="E26" s="3">
        <v>0</v>
      </c>
      <c r="F26" s="3"/>
      <c r="G26" s="78">
        <v>19</v>
      </c>
      <c r="H26" s="3">
        <v>0</v>
      </c>
      <c r="I26" s="78">
        <v>18</v>
      </c>
      <c r="J26" s="3"/>
      <c r="K26" s="3"/>
      <c r="L26" s="3"/>
      <c r="M26" s="3"/>
      <c r="N26" s="3"/>
      <c r="O26" s="3"/>
      <c r="P26" s="3"/>
      <c r="Q26" s="3"/>
      <c r="R26" s="3">
        <f>I26+G26</f>
        <v>37</v>
      </c>
      <c r="S26" s="52">
        <v>22</v>
      </c>
    </row>
    <row r="27" spans="1:19">
      <c r="A27" s="2">
        <v>23</v>
      </c>
      <c r="B27" s="26" t="s">
        <v>300</v>
      </c>
      <c r="C27" s="21" t="s">
        <v>41</v>
      </c>
      <c r="D27" s="11"/>
      <c r="E27" s="11"/>
      <c r="F27" s="11"/>
      <c r="G27" s="11"/>
      <c r="H27" s="11"/>
      <c r="I27" s="11"/>
      <c r="J27" s="2"/>
      <c r="K27" s="78">
        <v>17</v>
      </c>
      <c r="L27" s="78">
        <v>19</v>
      </c>
      <c r="M27" s="11"/>
      <c r="N27" s="11"/>
      <c r="O27" s="11"/>
      <c r="P27" s="11"/>
      <c r="Q27" s="11"/>
      <c r="R27" s="2">
        <f>L27+K27</f>
        <v>36</v>
      </c>
      <c r="S27" s="52">
        <v>23</v>
      </c>
    </row>
    <row r="28" spans="1:19">
      <c r="A28" s="2">
        <v>24</v>
      </c>
      <c r="B28" s="12" t="s">
        <v>171</v>
      </c>
      <c r="C28" s="16" t="s">
        <v>41</v>
      </c>
      <c r="D28" s="78">
        <v>16</v>
      </c>
      <c r="E28" s="78">
        <v>18</v>
      </c>
      <c r="F28" s="3"/>
      <c r="G28" s="51">
        <v>0</v>
      </c>
      <c r="H28" s="51">
        <v>0</v>
      </c>
      <c r="I28" s="51">
        <v>0</v>
      </c>
      <c r="J28" s="51"/>
      <c r="K28" s="51"/>
      <c r="L28" s="3"/>
      <c r="M28" s="3"/>
      <c r="N28" s="3"/>
      <c r="O28" s="3"/>
      <c r="P28" s="3"/>
      <c r="Q28" s="3"/>
      <c r="R28" s="3">
        <f>E28+D28</f>
        <v>34</v>
      </c>
      <c r="S28" s="52">
        <v>24</v>
      </c>
    </row>
    <row r="29" spans="1:19">
      <c r="A29" s="2">
        <v>25</v>
      </c>
      <c r="B29" s="12" t="s">
        <v>437</v>
      </c>
      <c r="C29" s="16" t="s">
        <v>438</v>
      </c>
      <c r="D29" s="3"/>
      <c r="E29" s="3"/>
      <c r="F29" s="3"/>
      <c r="G29" s="51"/>
      <c r="H29" s="51"/>
      <c r="I29" s="51"/>
      <c r="J29" s="51"/>
      <c r="K29" s="51"/>
      <c r="L29" s="3"/>
      <c r="M29" s="3"/>
      <c r="N29" s="3"/>
      <c r="O29" s="3"/>
      <c r="P29" s="78">
        <v>30</v>
      </c>
      <c r="Q29" s="3"/>
      <c r="R29" s="3">
        <v>30</v>
      </c>
      <c r="S29" s="52">
        <v>25</v>
      </c>
    </row>
    <row r="30" spans="1:19">
      <c r="A30" s="2">
        <v>26</v>
      </c>
      <c r="B30" s="154" t="s">
        <v>3</v>
      </c>
      <c r="C30" s="16" t="s">
        <v>67</v>
      </c>
      <c r="D30" s="3"/>
      <c r="E30" s="3"/>
      <c r="F30" s="3"/>
      <c r="G30" s="51"/>
      <c r="H30" s="51"/>
      <c r="I30" s="51"/>
      <c r="J30" s="79">
        <v>15</v>
      </c>
      <c r="K30" s="51"/>
      <c r="L30" s="3"/>
      <c r="M30" s="3"/>
      <c r="N30" s="3"/>
      <c r="O30" s="3"/>
      <c r="P30" s="3"/>
      <c r="Q30" s="78">
        <v>11</v>
      </c>
      <c r="R30" s="3">
        <v>26</v>
      </c>
      <c r="S30" s="52">
        <v>26</v>
      </c>
    </row>
    <row r="31" spans="1:19">
      <c r="A31" s="2">
        <v>27</v>
      </c>
      <c r="B31" s="26" t="s">
        <v>91</v>
      </c>
      <c r="C31" s="21" t="s">
        <v>298</v>
      </c>
      <c r="D31" s="11"/>
      <c r="E31" s="11"/>
      <c r="F31" s="11"/>
      <c r="G31" s="11"/>
      <c r="H31" s="11"/>
      <c r="I31" s="11"/>
      <c r="J31" s="11"/>
      <c r="K31" s="103">
        <v>8</v>
      </c>
      <c r="L31" s="103">
        <v>12</v>
      </c>
      <c r="M31" s="11"/>
      <c r="N31" s="11"/>
      <c r="O31" s="11"/>
      <c r="P31" s="11"/>
      <c r="Q31" s="11"/>
      <c r="R31" s="2">
        <f>L31+K31</f>
        <v>20</v>
      </c>
      <c r="S31" s="52">
        <v>27</v>
      </c>
    </row>
    <row r="32" spans="1:19">
      <c r="A32" s="2">
        <v>28</v>
      </c>
      <c r="B32" s="12" t="s">
        <v>117</v>
      </c>
      <c r="C32" s="16" t="s">
        <v>214</v>
      </c>
      <c r="D32" s="2">
        <v>0</v>
      </c>
      <c r="E32" s="2">
        <v>0</v>
      </c>
      <c r="F32" s="2"/>
      <c r="G32" s="78">
        <v>17</v>
      </c>
      <c r="H32" s="2">
        <v>0</v>
      </c>
      <c r="I32" s="2">
        <v>0</v>
      </c>
      <c r="J32" s="2"/>
      <c r="K32" s="2"/>
      <c r="L32" s="2"/>
      <c r="M32" s="2"/>
      <c r="N32" s="2"/>
      <c r="O32" s="2"/>
      <c r="P32" s="2"/>
      <c r="Q32" s="2"/>
      <c r="R32" s="2">
        <f>G32</f>
        <v>17</v>
      </c>
      <c r="S32" s="52">
        <v>28</v>
      </c>
    </row>
    <row r="33" spans="1:19">
      <c r="A33" s="2">
        <v>29</v>
      </c>
      <c r="B33" s="12" t="s">
        <v>429</v>
      </c>
      <c r="C33" s="16" t="s">
        <v>55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8">
        <v>17</v>
      </c>
      <c r="P33" s="3"/>
      <c r="Q33" s="3"/>
      <c r="R33" s="3">
        <v>17</v>
      </c>
      <c r="S33" s="52">
        <v>29</v>
      </c>
    </row>
    <row r="34" spans="1:19">
      <c r="A34" s="2">
        <v>30</v>
      </c>
      <c r="B34" s="26" t="s">
        <v>146</v>
      </c>
      <c r="C34" s="21" t="s">
        <v>55</v>
      </c>
      <c r="D34" s="11"/>
      <c r="E34" s="11"/>
      <c r="F34" s="11"/>
      <c r="G34" s="11"/>
      <c r="H34" s="11"/>
      <c r="I34" s="11"/>
      <c r="J34" s="103">
        <v>13</v>
      </c>
      <c r="K34" s="11"/>
      <c r="L34" s="11"/>
      <c r="M34" s="11"/>
      <c r="N34" s="11"/>
      <c r="O34" s="11"/>
      <c r="P34" s="11"/>
      <c r="Q34" s="11"/>
      <c r="R34" s="2">
        <f>SUM(J34)</f>
        <v>13</v>
      </c>
      <c r="S34" s="52">
        <v>30</v>
      </c>
    </row>
    <row r="35" spans="1:19">
      <c r="A35" s="2">
        <v>31</v>
      </c>
      <c r="B35" s="26" t="s">
        <v>95</v>
      </c>
      <c r="C35" s="21" t="s">
        <v>41</v>
      </c>
      <c r="D35" s="11"/>
      <c r="E35" s="11"/>
      <c r="F35" s="11"/>
      <c r="G35" s="11"/>
      <c r="H35" s="11"/>
      <c r="I35" s="11"/>
      <c r="J35" s="103">
        <v>12</v>
      </c>
      <c r="K35" s="11"/>
      <c r="L35" s="11"/>
      <c r="M35" s="11"/>
      <c r="N35" s="11"/>
      <c r="O35" s="11"/>
      <c r="P35" s="11"/>
      <c r="Q35" s="11"/>
      <c r="R35" s="2">
        <f>SUM(J35)</f>
        <v>12</v>
      </c>
      <c r="S35" s="52">
        <v>31</v>
      </c>
    </row>
    <row r="36" spans="1:19">
      <c r="A36" s="2">
        <v>32</v>
      </c>
      <c r="B36" s="26" t="s">
        <v>299</v>
      </c>
      <c r="C36" s="21" t="s">
        <v>291</v>
      </c>
      <c r="D36" s="11"/>
      <c r="E36" s="11"/>
      <c r="F36" s="11"/>
      <c r="G36" s="11"/>
      <c r="H36" s="11"/>
      <c r="I36" s="11"/>
      <c r="J36" s="103">
        <v>9</v>
      </c>
      <c r="K36" s="11"/>
      <c r="L36" s="11"/>
      <c r="M36" s="11"/>
      <c r="N36" s="11"/>
      <c r="O36" s="11"/>
      <c r="P36" s="11"/>
      <c r="Q36" s="11"/>
      <c r="R36" s="2">
        <f>SUM(J36)</f>
        <v>9</v>
      </c>
      <c r="S36" s="52">
        <v>32</v>
      </c>
    </row>
    <row r="37" spans="1:19">
      <c r="A37" s="2">
        <v>33</v>
      </c>
      <c r="B37" s="12" t="s">
        <v>443</v>
      </c>
      <c r="C37" s="16" t="s">
        <v>444</v>
      </c>
      <c r="D37" s="3"/>
      <c r="E37" s="3"/>
      <c r="F37" s="3"/>
      <c r="G37" s="51"/>
      <c r="H37" s="51"/>
      <c r="I37" s="51"/>
      <c r="J37" s="51"/>
      <c r="K37" s="51"/>
      <c r="L37" s="3"/>
      <c r="M37" s="3"/>
      <c r="N37" s="3"/>
      <c r="O37" s="3"/>
      <c r="P37" s="78">
        <v>9</v>
      </c>
      <c r="Q37" s="3"/>
      <c r="R37" s="3">
        <v>9</v>
      </c>
      <c r="S37" s="52">
        <v>33</v>
      </c>
    </row>
    <row r="38" spans="1:19">
      <c r="A38" s="29"/>
      <c r="B38" s="6"/>
      <c r="C38" s="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/>
      <c r="S38" s="52"/>
    </row>
  </sheetData>
  <autoFilter ref="R3:R26">
    <sortState ref="A4:U41">
      <sortCondition descending="1" ref="T3:T41"/>
    </sortState>
  </autoFilter>
  <sortState ref="B5:R37">
    <sortCondition descending="1" ref="R5:R37"/>
  </sortState>
  <mergeCells count="6">
    <mergeCell ref="B2:N2"/>
    <mergeCell ref="N3:O3"/>
    <mergeCell ref="P3:Q3"/>
    <mergeCell ref="J3:M3"/>
    <mergeCell ref="D3:F3"/>
    <mergeCell ref="G3:I3"/>
  </mergeCells>
  <phoneticPr fontId="1" type="noConversion"/>
  <pageMargins left="0" right="0" top="0.19685039370078741" bottom="0.1968503937007874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1"/>
  <sheetViews>
    <sheetView view="pageBreakPreview" zoomScaleNormal="80" zoomScalePageLayoutView="125" workbookViewId="0">
      <selection activeCell="C54" sqref="C54"/>
    </sheetView>
  </sheetViews>
  <sheetFormatPr defaultColWidth="8.7109375" defaultRowHeight="12.75"/>
  <cols>
    <col min="1" max="1" width="2.42578125" customWidth="1"/>
    <col min="2" max="2" width="16.85546875" style="99" customWidth="1"/>
    <col min="3" max="3" width="15.28515625" customWidth="1"/>
    <col min="4" max="5" width="9.42578125" bestFit="1" customWidth="1"/>
    <col min="6" max="6" width="8.28515625" customWidth="1"/>
    <col min="7" max="13" width="9.5703125" bestFit="1" customWidth="1"/>
    <col min="14" max="15" width="9" customWidth="1"/>
    <col min="16" max="16" width="9.5703125" customWidth="1"/>
    <col min="17" max="17" width="9.42578125" customWidth="1"/>
    <col min="18" max="18" width="9.7109375" customWidth="1"/>
  </cols>
  <sheetData>
    <row r="2" spans="1:19" ht="15.75">
      <c r="B2" s="158" t="s">
        <v>177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9">
      <c r="A3" s="6"/>
    </row>
    <row r="4" spans="1:19">
      <c r="A4" s="6"/>
      <c r="B4" s="39" t="s">
        <v>0</v>
      </c>
      <c r="C4" s="2" t="s">
        <v>1</v>
      </c>
      <c r="D4" s="180" t="s">
        <v>167</v>
      </c>
      <c r="E4" s="180"/>
      <c r="F4" s="180"/>
      <c r="G4" s="181" t="s">
        <v>48</v>
      </c>
      <c r="H4" s="182"/>
      <c r="I4" s="183"/>
      <c r="J4" s="184" t="s">
        <v>97</v>
      </c>
      <c r="K4" s="185"/>
      <c r="L4" s="185"/>
      <c r="M4" s="186"/>
      <c r="N4" s="156" t="s">
        <v>380</v>
      </c>
      <c r="O4" s="157"/>
      <c r="P4" s="180" t="s">
        <v>2</v>
      </c>
      <c r="Q4" s="187"/>
      <c r="R4" s="2" t="s">
        <v>111</v>
      </c>
      <c r="S4" s="11" t="s">
        <v>114</v>
      </c>
    </row>
    <row r="5" spans="1:19" ht="15">
      <c r="A5" s="6"/>
      <c r="B5" s="100" t="s">
        <v>98</v>
      </c>
      <c r="C5" s="12"/>
      <c r="D5" s="137">
        <v>41768</v>
      </c>
      <c r="E5" s="137">
        <v>41769</v>
      </c>
      <c r="F5" s="137">
        <v>41770</v>
      </c>
      <c r="G5" s="137">
        <v>41796</v>
      </c>
      <c r="H5" s="137">
        <v>41797</v>
      </c>
      <c r="I5" s="138">
        <v>41798</v>
      </c>
      <c r="J5" s="139">
        <v>41805</v>
      </c>
      <c r="K5" s="139">
        <v>41806</v>
      </c>
      <c r="L5" s="139">
        <v>41807</v>
      </c>
      <c r="M5" s="139">
        <v>41809</v>
      </c>
      <c r="N5" s="143">
        <v>41895</v>
      </c>
      <c r="O5" s="143">
        <v>41896</v>
      </c>
      <c r="P5" s="137">
        <v>41537</v>
      </c>
      <c r="Q5" s="137">
        <v>41538</v>
      </c>
      <c r="R5" s="2" t="s">
        <v>112</v>
      </c>
      <c r="S5" s="6"/>
    </row>
    <row r="6" spans="1:19">
      <c r="A6" s="12">
        <v>1</v>
      </c>
      <c r="B6" s="39" t="s">
        <v>101</v>
      </c>
      <c r="C6" s="2" t="s">
        <v>41</v>
      </c>
      <c r="D6" s="46"/>
      <c r="E6" s="46"/>
      <c r="F6" s="46"/>
      <c r="G6" s="46"/>
      <c r="H6" s="46">
        <v>0</v>
      </c>
      <c r="I6" s="81">
        <v>30</v>
      </c>
      <c r="J6" s="81">
        <v>30</v>
      </c>
      <c r="K6" s="46"/>
      <c r="L6" s="81">
        <v>30</v>
      </c>
      <c r="M6" s="81">
        <v>23</v>
      </c>
      <c r="N6" s="46"/>
      <c r="O6" s="46"/>
      <c r="P6" s="81">
        <v>30</v>
      </c>
      <c r="Q6" s="81">
        <v>22</v>
      </c>
      <c r="R6" s="46">
        <f>SUM(Q6+P6+M6+L6+J6+I6)</f>
        <v>165</v>
      </c>
      <c r="S6" s="53">
        <v>1</v>
      </c>
    </row>
    <row r="7" spans="1:19">
      <c r="A7" s="12">
        <v>2</v>
      </c>
      <c r="B7" s="39" t="s">
        <v>267</v>
      </c>
      <c r="C7" s="2" t="s">
        <v>55</v>
      </c>
      <c r="D7" s="81">
        <v>30</v>
      </c>
      <c r="E7" s="81">
        <v>30</v>
      </c>
      <c r="F7" s="46"/>
      <c r="G7" s="46">
        <v>15</v>
      </c>
      <c r="H7" s="46">
        <v>0</v>
      </c>
      <c r="I7" s="81">
        <v>25</v>
      </c>
      <c r="J7" s="46"/>
      <c r="K7" s="81">
        <v>27</v>
      </c>
      <c r="L7" s="46">
        <v>17</v>
      </c>
      <c r="M7" s="46"/>
      <c r="N7" s="46"/>
      <c r="O7" s="81">
        <v>23</v>
      </c>
      <c r="P7" s="81">
        <v>23</v>
      </c>
      <c r="Q7" s="46">
        <v>12</v>
      </c>
      <c r="R7" s="46">
        <f>D7+E7+I7+K7+O7+P7</f>
        <v>158</v>
      </c>
      <c r="S7" s="53">
        <v>2</v>
      </c>
    </row>
    <row r="8" spans="1:19">
      <c r="A8" s="154">
        <v>3</v>
      </c>
      <c r="B8" s="39" t="s">
        <v>45</v>
      </c>
      <c r="C8" s="2" t="s">
        <v>41</v>
      </c>
      <c r="D8" s="46">
        <v>0</v>
      </c>
      <c r="E8" s="46">
        <v>0</v>
      </c>
      <c r="F8" s="46"/>
      <c r="G8" s="81">
        <v>27</v>
      </c>
      <c r="H8" s="46">
        <v>0</v>
      </c>
      <c r="I8" s="46">
        <v>10</v>
      </c>
      <c r="J8" s="46">
        <v>17</v>
      </c>
      <c r="K8" s="81">
        <v>19</v>
      </c>
      <c r="L8" s="81">
        <v>25</v>
      </c>
      <c r="M8" s="81">
        <v>20</v>
      </c>
      <c r="N8" s="46"/>
      <c r="O8" s="81">
        <v>30</v>
      </c>
      <c r="P8" s="46"/>
      <c r="Q8" s="81">
        <v>20</v>
      </c>
      <c r="R8" s="46">
        <f>SUM(Q8+O8+M8+L8+K8+G8)</f>
        <v>141</v>
      </c>
      <c r="S8" s="53">
        <v>3</v>
      </c>
    </row>
    <row r="9" spans="1:19">
      <c r="A9" s="154">
        <v>4</v>
      </c>
      <c r="B9" s="39" t="s">
        <v>106</v>
      </c>
      <c r="C9" s="2" t="s">
        <v>41</v>
      </c>
      <c r="D9" s="81">
        <v>17</v>
      </c>
      <c r="E9" s="46">
        <v>16</v>
      </c>
      <c r="F9" s="46"/>
      <c r="G9" s="46">
        <v>0</v>
      </c>
      <c r="H9" s="46">
        <v>0</v>
      </c>
      <c r="I9" s="46">
        <v>0</v>
      </c>
      <c r="J9" s="81">
        <v>25</v>
      </c>
      <c r="K9" s="81">
        <v>30</v>
      </c>
      <c r="L9" s="46">
        <v>15</v>
      </c>
      <c r="M9" s="81">
        <v>22</v>
      </c>
      <c r="N9" s="46"/>
      <c r="O9" s="81">
        <v>25</v>
      </c>
      <c r="P9" s="46">
        <v>12</v>
      </c>
      <c r="Q9" s="81">
        <v>21</v>
      </c>
      <c r="R9" s="46">
        <f>SUM(Q9+O9+M9+K9+J9+D9)</f>
        <v>140</v>
      </c>
      <c r="S9" s="53">
        <v>4</v>
      </c>
    </row>
    <row r="10" spans="1:19">
      <c r="A10" s="154">
        <v>5</v>
      </c>
      <c r="B10" s="39" t="s">
        <v>40</v>
      </c>
      <c r="C10" s="2" t="s">
        <v>41</v>
      </c>
      <c r="D10" s="81">
        <v>27</v>
      </c>
      <c r="E10" s="81">
        <v>20</v>
      </c>
      <c r="F10" s="46"/>
      <c r="G10" s="79">
        <v>23</v>
      </c>
      <c r="H10" s="51">
        <v>0</v>
      </c>
      <c r="I10" s="51">
        <v>18</v>
      </c>
      <c r="J10" s="79">
        <v>22</v>
      </c>
      <c r="K10" s="79">
        <v>23</v>
      </c>
      <c r="L10" s="46">
        <v>5</v>
      </c>
      <c r="M10" s="46">
        <v>19</v>
      </c>
      <c r="N10" s="46"/>
      <c r="O10" s="81">
        <v>22</v>
      </c>
      <c r="P10" s="46">
        <v>15</v>
      </c>
      <c r="Q10" s="46">
        <v>15</v>
      </c>
      <c r="R10" s="46">
        <f>D10+E10+G10+J10+K10+O10</f>
        <v>137</v>
      </c>
      <c r="S10" s="53">
        <v>5</v>
      </c>
    </row>
    <row r="11" spans="1:19">
      <c r="A11" s="154">
        <v>6</v>
      </c>
      <c r="B11" s="39" t="s">
        <v>107</v>
      </c>
      <c r="C11" s="2" t="s">
        <v>55</v>
      </c>
      <c r="D11" s="81">
        <v>23</v>
      </c>
      <c r="E11" s="81">
        <v>23</v>
      </c>
      <c r="F11" s="46"/>
      <c r="G11" s="46">
        <v>3</v>
      </c>
      <c r="H11" s="81">
        <v>30</v>
      </c>
      <c r="I11" s="81">
        <v>20</v>
      </c>
      <c r="J11" s="81">
        <v>27</v>
      </c>
      <c r="K11" s="46"/>
      <c r="L11" s="46">
        <v>7</v>
      </c>
      <c r="M11" s="46"/>
      <c r="N11" s="46"/>
      <c r="O11" s="81">
        <v>13</v>
      </c>
      <c r="P11" s="46"/>
      <c r="Q11" s="46"/>
      <c r="R11" s="46">
        <f>D11+E11+H11+I11+J11+O11</f>
        <v>136</v>
      </c>
      <c r="S11" s="53">
        <v>6</v>
      </c>
    </row>
    <row r="12" spans="1:19">
      <c r="A12" s="154">
        <v>7</v>
      </c>
      <c r="B12" s="39" t="s">
        <v>38</v>
      </c>
      <c r="C12" s="2" t="s">
        <v>67</v>
      </c>
      <c r="D12" s="81">
        <v>25</v>
      </c>
      <c r="E12" s="81">
        <v>19</v>
      </c>
      <c r="F12" s="46"/>
      <c r="G12" s="46">
        <v>0</v>
      </c>
      <c r="H12" s="81">
        <v>25</v>
      </c>
      <c r="I12" s="81">
        <v>17</v>
      </c>
      <c r="J12" s="46"/>
      <c r="K12" s="46"/>
      <c r="L12" s="46"/>
      <c r="M12" s="81">
        <v>17</v>
      </c>
      <c r="N12" s="46"/>
      <c r="O12" s="81">
        <v>27</v>
      </c>
      <c r="P12" s="46"/>
      <c r="Q12" s="46"/>
      <c r="R12" s="46">
        <f>D12+E12+H12+I12+M12+O12</f>
        <v>130</v>
      </c>
      <c r="S12" s="53">
        <v>7</v>
      </c>
    </row>
    <row r="13" spans="1:19">
      <c r="A13" s="154">
        <v>8</v>
      </c>
      <c r="B13" s="39" t="s">
        <v>89</v>
      </c>
      <c r="C13" s="2" t="s">
        <v>67</v>
      </c>
      <c r="D13" s="81">
        <v>19</v>
      </c>
      <c r="E13" s="46">
        <v>15</v>
      </c>
      <c r="F13" s="46"/>
      <c r="G13" s="81">
        <v>19</v>
      </c>
      <c r="H13" s="46">
        <v>14</v>
      </c>
      <c r="I13" s="81">
        <v>22</v>
      </c>
      <c r="J13" s="81">
        <v>23</v>
      </c>
      <c r="K13" s="46">
        <v>14</v>
      </c>
      <c r="L13" s="81">
        <v>21</v>
      </c>
      <c r="M13" s="81">
        <v>25</v>
      </c>
      <c r="N13" s="46"/>
      <c r="O13" s="46">
        <v>18</v>
      </c>
      <c r="P13" s="46">
        <v>5</v>
      </c>
      <c r="Q13" s="46">
        <v>9</v>
      </c>
      <c r="R13" s="46">
        <f>D13+G13+I13+J13+L13+M13</f>
        <v>129</v>
      </c>
      <c r="S13" s="53">
        <v>8</v>
      </c>
    </row>
    <row r="14" spans="1:19">
      <c r="A14" s="154">
        <v>9</v>
      </c>
      <c r="B14" s="39" t="s">
        <v>100</v>
      </c>
      <c r="C14" s="2" t="s">
        <v>55</v>
      </c>
      <c r="D14" s="81">
        <v>20</v>
      </c>
      <c r="E14" s="81">
        <v>25</v>
      </c>
      <c r="F14" s="46"/>
      <c r="G14" s="81">
        <v>21</v>
      </c>
      <c r="H14" s="81">
        <v>20</v>
      </c>
      <c r="I14" s="81">
        <v>19</v>
      </c>
      <c r="J14" s="46">
        <v>18</v>
      </c>
      <c r="K14" s="46"/>
      <c r="L14" s="46">
        <v>14</v>
      </c>
      <c r="M14" s="81">
        <v>21</v>
      </c>
      <c r="N14" s="46"/>
      <c r="O14" s="46">
        <v>14</v>
      </c>
      <c r="P14" s="46"/>
      <c r="Q14" s="46">
        <v>11</v>
      </c>
      <c r="R14" s="46">
        <f>M14+I14+H14+G14+E14+D14</f>
        <v>126</v>
      </c>
      <c r="S14" s="53">
        <v>9</v>
      </c>
    </row>
    <row r="15" spans="1:19">
      <c r="A15" s="154">
        <v>10</v>
      </c>
      <c r="B15" s="39" t="s">
        <v>39</v>
      </c>
      <c r="C15" s="2" t="s">
        <v>55</v>
      </c>
      <c r="D15" s="46"/>
      <c r="E15" s="46"/>
      <c r="F15" s="46"/>
      <c r="G15" s="81">
        <v>20</v>
      </c>
      <c r="H15" s="46">
        <v>0</v>
      </c>
      <c r="I15" s="81">
        <v>27</v>
      </c>
      <c r="J15" s="81">
        <v>13</v>
      </c>
      <c r="K15" s="46">
        <v>12</v>
      </c>
      <c r="L15" s="46">
        <v>10</v>
      </c>
      <c r="M15" s="81">
        <v>27</v>
      </c>
      <c r="N15" s="46"/>
      <c r="O15" s="46"/>
      <c r="P15" s="81">
        <v>16</v>
      </c>
      <c r="Q15" s="81">
        <v>18</v>
      </c>
      <c r="R15" s="46">
        <f>SUM(Q15+P15+M15+J15+I15+G15)</f>
        <v>121</v>
      </c>
      <c r="S15" s="53">
        <v>10</v>
      </c>
    </row>
    <row r="16" spans="1:19">
      <c r="A16" s="154">
        <v>11</v>
      </c>
      <c r="B16" s="39" t="s">
        <v>56</v>
      </c>
      <c r="C16" s="2" t="s">
        <v>55</v>
      </c>
      <c r="D16" s="46">
        <v>0</v>
      </c>
      <c r="E16" s="46">
        <v>0</v>
      </c>
      <c r="F16" s="46"/>
      <c r="G16" s="81">
        <v>25</v>
      </c>
      <c r="H16" s="81">
        <v>19</v>
      </c>
      <c r="I16" s="81">
        <v>21</v>
      </c>
      <c r="J16" s="46">
        <v>12</v>
      </c>
      <c r="K16" s="81">
        <v>13</v>
      </c>
      <c r="L16" s="81">
        <v>23</v>
      </c>
      <c r="M16" s="46"/>
      <c r="N16" s="46"/>
      <c r="O16" s="46"/>
      <c r="P16" s="81">
        <v>20</v>
      </c>
      <c r="Q16" s="46">
        <v>2</v>
      </c>
      <c r="R16" s="46">
        <f>L16+K16+I16+H16+G16+P16</f>
        <v>121</v>
      </c>
      <c r="S16" s="53">
        <v>11</v>
      </c>
    </row>
    <row r="17" spans="1:19">
      <c r="A17" s="154">
        <v>12</v>
      </c>
      <c r="B17" s="39" t="s">
        <v>269</v>
      </c>
      <c r="C17" s="2" t="s">
        <v>41</v>
      </c>
      <c r="D17" s="46">
        <v>0</v>
      </c>
      <c r="E17" s="46">
        <v>0</v>
      </c>
      <c r="F17" s="46"/>
      <c r="G17" s="81">
        <v>30</v>
      </c>
      <c r="H17" s="46">
        <v>0</v>
      </c>
      <c r="I17" s="46">
        <v>0</v>
      </c>
      <c r="J17" s="46"/>
      <c r="K17" s="46"/>
      <c r="L17" s="81">
        <v>20</v>
      </c>
      <c r="M17" s="81">
        <v>30</v>
      </c>
      <c r="N17" s="46"/>
      <c r="O17" s="46"/>
      <c r="P17" s="46">
        <v>27</v>
      </c>
      <c r="Q17" s="46"/>
      <c r="R17" s="46">
        <f>M17+L17+G17+P17</f>
        <v>107</v>
      </c>
      <c r="S17" s="53">
        <v>12</v>
      </c>
    </row>
    <row r="18" spans="1:19">
      <c r="A18" s="154">
        <v>13</v>
      </c>
      <c r="B18" s="39" t="s">
        <v>42</v>
      </c>
      <c r="C18" s="2" t="s">
        <v>55</v>
      </c>
      <c r="D18" s="46">
        <v>0</v>
      </c>
      <c r="E18" s="81">
        <v>27</v>
      </c>
      <c r="F18" s="46"/>
      <c r="G18" s="79">
        <v>16</v>
      </c>
      <c r="H18" s="79">
        <v>18</v>
      </c>
      <c r="I18" s="79">
        <v>13</v>
      </c>
      <c r="J18" s="79">
        <v>14</v>
      </c>
      <c r="K18" s="51">
        <v>11</v>
      </c>
      <c r="L18" s="81">
        <v>13</v>
      </c>
      <c r="M18" s="46"/>
      <c r="N18" s="46"/>
      <c r="O18" s="46"/>
      <c r="P18" s="46">
        <v>8</v>
      </c>
      <c r="Q18" s="46">
        <v>1</v>
      </c>
      <c r="R18" s="46">
        <f>L18+J18+I18+H18+G18+E18</f>
        <v>101</v>
      </c>
      <c r="S18" s="53">
        <v>13</v>
      </c>
    </row>
    <row r="19" spans="1:19">
      <c r="A19" s="154">
        <v>14</v>
      </c>
      <c r="B19" s="39" t="s">
        <v>125</v>
      </c>
      <c r="C19" s="2" t="s">
        <v>67</v>
      </c>
      <c r="D19" s="81">
        <v>22</v>
      </c>
      <c r="E19" s="81">
        <v>12</v>
      </c>
      <c r="F19" s="46"/>
      <c r="G19" s="46">
        <v>0</v>
      </c>
      <c r="H19" s="46">
        <v>0</v>
      </c>
      <c r="I19" s="46">
        <v>0</v>
      </c>
      <c r="J19" s="81">
        <v>20</v>
      </c>
      <c r="K19" s="81">
        <v>16</v>
      </c>
      <c r="L19" s="81">
        <v>12</v>
      </c>
      <c r="M19" s="46"/>
      <c r="N19" s="46"/>
      <c r="O19" s="81">
        <v>17</v>
      </c>
      <c r="P19" s="46"/>
      <c r="Q19" s="46">
        <v>1</v>
      </c>
      <c r="R19" s="46">
        <f>SUM(O19+L19+K19+J19+E19+D19)</f>
        <v>99</v>
      </c>
      <c r="S19" s="53">
        <v>14</v>
      </c>
    </row>
    <row r="20" spans="1:19">
      <c r="A20" s="154">
        <v>15</v>
      </c>
      <c r="B20" s="39" t="s">
        <v>44</v>
      </c>
      <c r="C20" s="2" t="s">
        <v>67</v>
      </c>
      <c r="D20" s="81">
        <v>13</v>
      </c>
      <c r="E20" s="81">
        <v>21</v>
      </c>
      <c r="F20" s="46"/>
      <c r="G20" s="46">
        <v>1</v>
      </c>
      <c r="H20" s="46">
        <v>12</v>
      </c>
      <c r="I20" s="46">
        <v>11</v>
      </c>
      <c r="J20" s="46"/>
      <c r="K20" s="81">
        <v>20</v>
      </c>
      <c r="L20" s="46">
        <v>6</v>
      </c>
      <c r="M20" s="81">
        <v>12</v>
      </c>
      <c r="N20" s="46"/>
      <c r="O20" s="81">
        <v>19</v>
      </c>
      <c r="P20" s="81">
        <v>13</v>
      </c>
      <c r="Q20" s="46">
        <v>3</v>
      </c>
      <c r="R20" s="46">
        <f>D20+E20+K20+M20+O20+P20</f>
        <v>98</v>
      </c>
      <c r="S20" s="53">
        <v>15</v>
      </c>
    </row>
    <row r="21" spans="1:19">
      <c r="A21" s="154">
        <v>16</v>
      </c>
      <c r="B21" s="39" t="s">
        <v>124</v>
      </c>
      <c r="C21" s="2" t="s">
        <v>67</v>
      </c>
      <c r="D21" s="81">
        <v>15</v>
      </c>
      <c r="E21" s="46">
        <v>0</v>
      </c>
      <c r="F21" s="46"/>
      <c r="G21" s="46">
        <v>0</v>
      </c>
      <c r="H21" s="81">
        <v>23</v>
      </c>
      <c r="I21" s="81">
        <v>15</v>
      </c>
      <c r="J21" s="81">
        <v>15</v>
      </c>
      <c r="K21" s="46"/>
      <c r="L21" s="81">
        <v>9</v>
      </c>
      <c r="M21" s="81">
        <v>7</v>
      </c>
      <c r="N21" s="46"/>
      <c r="O21" s="46"/>
      <c r="P21" s="46"/>
      <c r="Q21" s="46"/>
      <c r="R21" s="46">
        <f>M21+L21+J21+I21+H21+D21</f>
        <v>84</v>
      </c>
      <c r="S21" s="53">
        <v>16</v>
      </c>
    </row>
    <row r="22" spans="1:19">
      <c r="A22" s="154">
        <v>17</v>
      </c>
      <c r="B22" s="39" t="s">
        <v>19</v>
      </c>
      <c r="C22" s="2" t="s">
        <v>55</v>
      </c>
      <c r="D22" s="81">
        <v>21</v>
      </c>
      <c r="E22" s="81">
        <v>22</v>
      </c>
      <c r="F22" s="46"/>
      <c r="G22" s="46">
        <v>0</v>
      </c>
      <c r="H22" s="46">
        <v>0</v>
      </c>
      <c r="I22" s="46">
        <v>0</v>
      </c>
      <c r="J22" s="81">
        <v>7</v>
      </c>
      <c r="K22" s="81">
        <v>5</v>
      </c>
      <c r="L22" s="81">
        <v>11</v>
      </c>
      <c r="M22" s="46"/>
      <c r="N22" s="46"/>
      <c r="O22" s="81">
        <v>16</v>
      </c>
      <c r="P22" s="46"/>
      <c r="Q22" s="46"/>
      <c r="R22" s="46">
        <f>L22+K22+J22+E22+D22+O22</f>
        <v>82</v>
      </c>
      <c r="S22" s="53">
        <v>17</v>
      </c>
    </row>
    <row r="23" spans="1:19">
      <c r="A23" s="154">
        <v>18</v>
      </c>
      <c r="B23" s="39" t="s">
        <v>99</v>
      </c>
      <c r="C23" s="2" t="s">
        <v>275</v>
      </c>
      <c r="D23" s="46"/>
      <c r="E23" s="46"/>
      <c r="F23" s="46"/>
      <c r="G23" s="81">
        <v>12</v>
      </c>
      <c r="H23" s="81">
        <v>27</v>
      </c>
      <c r="I23" s="46">
        <v>0</v>
      </c>
      <c r="J23" s="81">
        <v>19</v>
      </c>
      <c r="K23" s="46"/>
      <c r="L23" s="81">
        <v>16</v>
      </c>
      <c r="M23" s="46"/>
      <c r="N23" s="46"/>
      <c r="O23" s="46"/>
      <c r="P23" s="46"/>
      <c r="Q23" s="46"/>
      <c r="R23" s="46">
        <f>L23+J23+H23+G23</f>
        <v>74</v>
      </c>
      <c r="S23" s="53">
        <v>18</v>
      </c>
    </row>
    <row r="24" spans="1:19">
      <c r="A24" s="154">
        <v>19</v>
      </c>
      <c r="B24" s="39" t="s">
        <v>281</v>
      </c>
      <c r="C24" s="2" t="s">
        <v>41</v>
      </c>
      <c r="D24" s="46"/>
      <c r="E24" s="46"/>
      <c r="F24" s="46"/>
      <c r="G24" s="46">
        <v>0</v>
      </c>
      <c r="H24" s="81">
        <v>16</v>
      </c>
      <c r="I24" s="46">
        <v>0</v>
      </c>
      <c r="J24" s="81">
        <v>16</v>
      </c>
      <c r="K24" s="81">
        <v>22</v>
      </c>
      <c r="L24" s="81">
        <v>13</v>
      </c>
      <c r="M24" s="46"/>
      <c r="N24" s="46"/>
      <c r="O24" s="46"/>
      <c r="P24" s="46"/>
      <c r="Q24" s="46">
        <v>1</v>
      </c>
      <c r="R24" s="46">
        <v>68</v>
      </c>
      <c r="S24" s="53">
        <v>19</v>
      </c>
    </row>
    <row r="25" spans="1:19">
      <c r="A25" s="154">
        <v>20</v>
      </c>
      <c r="B25" s="39" t="s">
        <v>182</v>
      </c>
      <c r="C25" s="2" t="s">
        <v>55</v>
      </c>
      <c r="D25" s="46"/>
      <c r="E25" s="46"/>
      <c r="F25" s="46"/>
      <c r="G25" s="46">
        <v>5</v>
      </c>
      <c r="H25" s="81">
        <v>10</v>
      </c>
      <c r="I25" s="81">
        <v>9</v>
      </c>
      <c r="J25" s="81">
        <v>6</v>
      </c>
      <c r="K25" s="81">
        <v>21</v>
      </c>
      <c r="L25" s="81">
        <v>18</v>
      </c>
      <c r="M25" s="46"/>
      <c r="N25" s="46"/>
      <c r="O25" s="46"/>
      <c r="P25" s="46"/>
      <c r="Q25" s="46"/>
      <c r="R25" s="46">
        <f>L25+K25+J25+I25+H25</f>
        <v>64</v>
      </c>
      <c r="S25" s="53">
        <v>20</v>
      </c>
    </row>
    <row r="26" spans="1:19">
      <c r="A26" s="154">
        <v>21</v>
      </c>
      <c r="B26" s="39" t="s">
        <v>290</v>
      </c>
      <c r="C26" s="2" t="s">
        <v>291</v>
      </c>
      <c r="D26" s="46"/>
      <c r="E26" s="46"/>
      <c r="F26" s="46"/>
      <c r="G26" s="46"/>
      <c r="H26" s="46"/>
      <c r="I26" s="46"/>
      <c r="J26" s="81">
        <v>3</v>
      </c>
      <c r="K26" s="81">
        <v>15</v>
      </c>
      <c r="L26" s="81">
        <v>27</v>
      </c>
      <c r="M26" s="81">
        <v>15</v>
      </c>
      <c r="N26" s="46"/>
      <c r="O26" s="46"/>
      <c r="P26" s="46"/>
      <c r="Q26" s="46"/>
      <c r="R26" s="46">
        <f>M26+L26+K26+J26</f>
        <v>60</v>
      </c>
      <c r="S26" s="53">
        <v>21</v>
      </c>
    </row>
    <row r="27" spans="1:19">
      <c r="A27" s="154">
        <v>22</v>
      </c>
      <c r="B27" s="39" t="s">
        <v>57</v>
      </c>
      <c r="C27" s="2"/>
      <c r="D27" s="46"/>
      <c r="E27" s="46"/>
      <c r="F27" s="46"/>
      <c r="G27" s="46"/>
      <c r="H27" s="46"/>
      <c r="I27" s="46"/>
      <c r="J27" s="81">
        <v>21</v>
      </c>
      <c r="K27" s="81">
        <v>6</v>
      </c>
      <c r="L27" s="81">
        <v>8</v>
      </c>
      <c r="M27" s="81">
        <v>10</v>
      </c>
      <c r="N27" s="46"/>
      <c r="O27" s="81">
        <v>10</v>
      </c>
      <c r="P27" s="81">
        <v>1</v>
      </c>
      <c r="Q27" s="46"/>
      <c r="R27" s="46">
        <v>57</v>
      </c>
      <c r="S27" s="53">
        <v>22</v>
      </c>
    </row>
    <row r="28" spans="1:19">
      <c r="A28" s="154">
        <v>23</v>
      </c>
      <c r="B28" s="39" t="s">
        <v>161</v>
      </c>
      <c r="C28" s="2" t="s">
        <v>272</v>
      </c>
      <c r="D28" s="46"/>
      <c r="E28" s="46"/>
      <c r="F28" s="46"/>
      <c r="G28" s="81">
        <v>13</v>
      </c>
      <c r="H28" s="46">
        <v>0</v>
      </c>
      <c r="I28" s="46">
        <v>0</v>
      </c>
      <c r="J28" s="81">
        <v>1</v>
      </c>
      <c r="K28" s="81">
        <v>8</v>
      </c>
      <c r="L28" s="81">
        <v>19</v>
      </c>
      <c r="M28" s="81">
        <v>4</v>
      </c>
      <c r="N28" s="46"/>
      <c r="O28" s="46"/>
      <c r="P28" s="81">
        <v>10</v>
      </c>
      <c r="Q28" s="46">
        <v>1</v>
      </c>
      <c r="R28" s="46">
        <f>SUM(P28+M28+L28+K28+J28+G28)</f>
        <v>55</v>
      </c>
      <c r="S28" s="53">
        <v>23</v>
      </c>
    </row>
    <row r="29" spans="1:19">
      <c r="A29" s="154">
        <v>24</v>
      </c>
      <c r="B29" s="39" t="s">
        <v>166</v>
      </c>
      <c r="C29" s="16" t="s">
        <v>201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1">
        <v>20</v>
      </c>
      <c r="P29" s="81">
        <v>14</v>
      </c>
      <c r="Q29" s="81">
        <v>17</v>
      </c>
      <c r="R29" s="46">
        <f>SUM(Q29+P29++O29)</f>
        <v>51</v>
      </c>
      <c r="S29" s="53">
        <v>24</v>
      </c>
    </row>
    <row r="30" spans="1:19">
      <c r="A30" s="154">
        <v>25</v>
      </c>
      <c r="B30" s="39" t="s">
        <v>43</v>
      </c>
      <c r="C30" s="2" t="s">
        <v>272</v>
      </c>
      <c r="D30" s="46"/>
      <c r="E30" s="46"/>
      <c r="F30" s="46"/>
      <c r="G30" s="81">
        <v>8</v>
      </c>
      <c r="H30" s="46">
        <v>0</v>
      </c>
      <c r="I30" s="46">
        <v>0</v>
      </c>
      <c r="J30" s="81">
        <v>11</v>
      </c>
      <c r="K30" s="81">
        <v>18</v>
      </c>
      <c r="L30" s="81">
        <v>11</v>
      </c>
      <c r="M30" s="46"/>
      <c r="N30" s="46"/>
      <c r="O30" s="46"/>
      <c r="P30" s="46"/>
      <c r="Q30" s="46"/>
      <c r="R30" s="46">
        <f>L30+K30+J30+G30</f>
        <v>48</v>
      </c>
      <c r="S30" s="53">
        <v>25</v>
      </c>
    </row>
    <row r="31" spans="1:19">
      <c r="A31" s="154">
        <v>26</v>
      </c>
      <c r="B31" s="39" t="s">
        <v>270</v>
      </c>
      <c r="C31" s="2" t="s">
        <v>214</v>
      </c>
      <c r="D31" s="46"/>
      <c r="E31" s="46"/>
      <c r="F31" s="46"/>
      <c r="G31" s="46">
        <v>22</v>
      </c>
      <c r="H31" s="46">
        <v>0</v>
      </c>
      <c r="I31" s="46">
        <v>23</v>
      </c>
      <c r="J31" s="46"/>
      <c r="K31" s="46"/>
      <c r="L31" s="46"/>
      <c r="M31" s="46"/>
      <c r="N31" s="46"/>
      <c r="O31" s="46"/>
      <c r="P31" s="46"/>
      <c r="Q31" s="46"/>
      <c r="R31" s="46">
        <f>I31+G31</f>
        <v>45</v>
      </c>
      <c r="S31" s="53">
        <v>26</v>
      </c>
    </row>
    <row r="32" spans="1:19">
      <c r="A32" s="154">
        <v>27</v>
      </c>
      <c r="B32" s="39" t="s">
        <v>123</v>
      </c>
      <c r="C32" s="2" t="s">
        <v>55</v>
      </c>
      <c r="D32" s="81">
        <v>18</v>
      </c>
      <c r="E32" s="81">
        <v>13</v>
      </c>
      <c r="F32" s="46"/>
      <c r="G32" s="46">
        <v>0</v>
      </c>
      <c r="H32" s="46">
        <v>0</v>
      </c>
      <c r="I32" s="46">
        <v>0</v>
      </c>
      <c r="J32" s="46"/>
      <c r="K32" s="46"/>
      <c r="L32" s="46"/>
      <c r="M32" s="46"/>
      <c r="N32" s="46"/>
      <c r="O32" s="81">
        <v>12</v>
      </c>
      <c r="P32" s="46"/>
      <c r="Q32" s="46"/>
      <c r="R32" s="46">
        <v>43</v>
      </c>
      <c r="S32" s="53">
        <v>27</v>
      </c>
    </row>
    <row r="33" spans="1:19">
      <c r="A33" s="154">
        <v>28</v>
      </c>
      <c r="B33" s="39" t="s">
        <v>104</v>
      </c>
      <c r="C33" s="2" t="s">
        <v>41</v>
      </c>
      <c r="D33" s="46"/>
      <c r="E33" s="46"/>
      <c r="F33" s="46"/>
      <c r="G33" s="46"/>
      <c r="H33" s="46"/>
      <c r="I33" s="46"/>
      <c r="J33" s="46"/>
      <c r="K33" s="81">
        <v>25</v>
      </c>
      <c r="L33" s="46"/>
      <c r="M33" s="81">
        <v>17</v>
      </c>
      <c r="N33" s="46"/>
      <c r="O33" s="46"/>
      <c r="P33" s="46"/>
      <c r="Q33" s="46"/>
      <c r="R33" s="46">
        <f>SUM(M33+K33)</f>
        <v>42</v>
      </c>
      <c r="S33" s="53">
        <v>28</v>
      </c>
    </row>
    <row r="34" spans="1:19">
      <c r="A34" s="154">
        <v>29</v>
      </c>
      <c r="B34" s="39" t="s">
        <v>284</v>
      </c>
      <c r="C34" s="2" t="s">
        <v>41</v>
      </c>
      <c r="D34" s="46"/>
      <c r="E34" s="46"/>
      <c r="F34" s="46"/>
      <c r="G34" s="46">
        <v>0</v>
      </c>
      <c r="H34" s="46">
        <v>0</v>
      </c>
      <c r="I34" s="81">
        <v>6</v>
      </c>
      <c r="J34" s="81">
        <v>1</v>
      </c>
      <c r="K34" s="81">
        <v>7</v>
      </c>
      <c r="L34" s="81">
        <v>22</v>
      </c>
      <c r="M34" s="81">
        <v>5</v>
      </c>
      <c r="N34" s="46"/>
      <c r="O34" s="46"/>
      <c r="P34" s="46"/>
      <c r="Q34" s="46"/>
      <c r="R34" s="46">
        <f>M34+L34+K34+J34+I34</f>
        <v>41</v>
      </c>
      <c r="S34" s="53">
        <v>29</v>
      </c>
    </row>
    <row r="35" spans="1:19">
      <c r="A35" s="154">
        <v>30</v>
      </c>
      <c r="B35" s="40" t="s">
        <v>142</v>
      </c>
      <c r="C35" s="17" t="s">
        <v>55</v>
      </c>
      <c r="D35" s="78">
        <v>12</v>
      </c>
      <c r="E35" s="78">
        <v>11</v>
      </c>
      <c r="F35" s="3"/>
      <c r="G35" s="3">
        <v>0</v>
      </c>
      <c r="H35" s="3">
        <v>0</v>
      </c>
      <c r="I35" s="3">
        <v>0</v>
      </c>
      <c r="J35" s="3"/>
      <c r="K35" s="3"/>
      <c r="L35" s="3"/>
      <c r="M35" s="3"/>
      <c r="N35" s="3"/>
      <c r="O35" s="78">
        <v>15</v>
      </c>
      <c r="P35" s="3"/>
      <c r="Q35" s="3"/>
      <c r="R35" s="97">
        <v>38</v>
      </c>
      <c r="S35" s="53">
        <v>30</v>
      </c>
    </row>
    <row r="36" spans="1:19">
      <c r="A36" s="154">
        <v>31</v>
      </c>
      <c r="B36" s="39" t="s">
        <v>292</v>
      </c>
      <c r="C36" s="2" t="s">
        <v>41</v>
      </c>
      <c r="D36" s="46"/>
      <c r="E36" s="46"/>
      <c r="F36" s="46"/>
      <c r="G36" s="46"/>
      <c r="H36" s="46"/>
      <c r="I36" s="46"/>
      <c r="J36" s="81">
        <v>5</v>
      </c>
      <c r="K36" s="81">
        <v>10</v>
      </c>
      <c r="L36" s="81">
        <v>4</v>
      </c>
      <c r="M36" s="81">
        <v>18</v>
      </c>
      <c r="N36" s="46"/>
      <c r="O36" s="46"/>
      <c r="P36" s="46"/>
      <c r="Q36" s="46"/>
      <c r="R36" s="46">
        <f>M36+L36+K36+J36</f>
        <v>37</v>
      </c>
      <c r="S36" s="53">
        <v>31</v>
      </c>
    </row>
    <row r="37" spans="1:19">
      <c r="A37" s="154">
        <v>32</v>
      </c>
      <c r="B37" s="40" t="s">
        <v>23</v>
      </c>
      <c r="C37" s="17" t="s">
        <v>41</v>
      </c>
      <c r="D37" s="2">
        <v>0</v>
      </c>
      <c r="E37" s="78">
        <v>17</v>
      </c>
      <c r="F37" s="2"/>
      <c r="G37" s="78">
        <v>6</v>
      </c>
      <c r="H37" s="2">
        <v>6</v>
      </c>
      <c r="I37" s="78">
        <v>7</v>
      </c>
      <c r="J37" s="2"/>
      <c r="K37" s="2"/>
      <c r="L37" s="2"/>
      <c r="M37" s="78">
        <v>6</v>
      </c>
      <c r="N37" s="3"/>
      <c r="O37" s="3"/>
      <c r="P37" s="2"/>
      <c r="Q37" s="2"/>
      <c r="R37" s="3">
        <f>M37+I37+G37+E37</f>
        <v>36</v>
      </c>
      <c r="S37" s="53">
        <v>32</v>
      </c>
    </row>
    <row r="38" spans="1:19">
      <c r="A38" s="154">
        <v>33</v>
      </c>
      <c r="B38" s="39" t="s">
        <v>102</v>
      </c>
      <c r="C38" s="2" t="s">
        <v>103</v>
      </c>
      <c r="D38" s="46"/>
      <c r="E38" s="46"/>
      <c r="F38" s="46"/>
      <c r="G38" s="81">
        <v>11</v>
      </c>
      <c r="H38" s="46">
        <v>0</v>
      </c>
      <c r="I38" s="46">
        <v>0</v>
      </c>
      <c r="J38" s="46"/>
      <c r="K38" s="46"/>
      <c r="L38" s="46"/>
      <c r="M38" s="46"/>
      <c r="N38" s="46"/>
      <c r="O38" s="46"/>
      <c r="P38" s="81">
        <v>25</v>
      </c>
      <c r="Q38" s="46"/>
      <c r="R38" s="46">
        <v>36</v>
      </c>
      <c r="S38" s="53">
        <v>33</v>
      </c>
    </row>
    <row r="39" spans="1:19">
      <c r="A39" s="154">
        <v>34</v>
      </c>
      <c r="B39" s="39" t="s">
        <v>271</v>
      </c>
      <c r="C39" s="2" t="s">
        <v>272</v>
      </c>
      <c r="D39" s="46"/>
      <c r="E39" s="46"/>
      <c r="F39" s="46"/>
      <c r="G39" s="81">
        <v>18</v>
      </c>
      <c r="H39" s="46">
        <v>0</v>
      </c>
      <c r="I39" s="46">
        <v>0</v>
      </c>
      <c r="J39" s="46"/>
      <c r="K39" s="46"/>
      <c r="L39" s="46"/>
      <c r="M39" s="46"/>
      <c r="N39" s="46"/>
      <c r="O39" s="46"/>
      <c r="P39" s="81">
        <v>11</v>
      </c>
      <c r="Q39" s="81">
        <v>6</v>
      </c>
      <c r="R39" s="46">
        <f>SUM(Q39+P39+G39)</f>
        <v>35</v>
      </c>
      <c r="S39" s="53">
        <v>34</v>
      </c>
    </row>
    <row r="40" spans="1:19">
      <c r="A40" s="154">
        <v>35</v>
      </c>
      <c r="B40" s="39" t="s">
        <v>268</v>
      </c>
      <c r="C40" s="2" t="s">
        <v>55</v>
      </c>
      <c r="D40" s="46">
        <v>0</v>
      </c>
      <c r="E40" s="81">
        <v>14</v>
      </c>
      <c r="F40" s="46"/>
      <c r="G40" s="46">
        <v>0</v>
      </c>
      <c r="H40" s="46">
        <v>0</v>
      </c>
      <c r="I40" s="46">
        <v>0</v>
      </c>
      <c r="J40" s="46"/>
      <c r="K40" s="46"/>
      <c r="L40" s="46"/>
      <c r="M40" s="46"/>
      <c r="N40" s="46"/>
      <c r="O40" s="81">
        <v>21</v>
      </c>
      <c r="P40" s="46"/>
      <c r="Q40" s="46"/>
      <c r="R40" s="46">
        <v>35</v>
      </c>
      <c r="S40" s="53">
        <v>35</v>
      </c>
    </row>
    <row r="41" spans="1:19">
      <c r="A41" s="154">
        <v>36</v>
      </c>
      <c r="B41" s="39" t="s">
        <v>484</v>
      </c>
      <c r="C41" s="2" t="s">
        <v>485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81">
        <v>21</v>
      </c>
      <c r="Q41" s="81">
        <v>13</v>
      </c>
      <c r="R41" s="46">
        <v>34</v>
      </c>
      <c r="S41" s="53">
        <v>36</v>
      </c>
    </row>
    <row r="42" spans="1:19">
      <c r="A42" s="154">
        <v>37</v>
      </c>
      <c r="B42" s="39" t="s">
        <v>22</v>
      </c>
      <c r="C42" s="2" t="s">
        <v>41</v>
      </c>
      <c r="D42" s="46"/>
      <c r="E42" s="46"/>
      <c r="F42" s="46"/>
      <c r="G42" s="46">
        <v>0</v>
      </c>
      <c r="H42" s="81">
        <v>22</v>
      </c>
      <c r="I42" s="81">
        <v>12</v>
      </c>
      <c r="J42" s="46"/>
      <c r="K42" s="46"/>
      <c r="L42" s="46"/>
      <c r="M42" s="46"/>
      <c r="N42" s="46"/>
      <c r="O42" s="46"/>
      <c r="P42" s="46"/>
      <c r="Q42" s="46"/>
      <c r="R42" s="46">
        <f>I42+H42</f>
        <v>34</v>
      </c>
      <c r="S42" s="53">
        <v>37</v>
      </c>
    </row>
    <row r="43" spans="1:19">
      <c r="A43" s="154">
        <v>38</v>
      </c>
      <c r="B43" s="39" t="s">
        <v>128</v>
      </c>
      <c r="C43" s="2" t="s">
        <v>41</v>
      </c>
      <c r="D43" s="81">
        <v>14</v>
      </c>
      <c r="E43" s="81">
        <v>18</v>
      </c>
      <c r="F43" s="46"/>
      <c r="G43" s="81">
        <v>2</v>
      </c>
      <c r="H43" s="46">
        <v>0</v>
      </c>
      <c r="I43" s="46">
        <v>0</v>
      </c>
      <c r="J43" s="46"/>
      <c r="K43" s="46"/>
      <c r="L43" s="46"/>
      <c r="M43" s="46"/>
      <c r="N43" s="46"/>
      <c r="O43" s="46"/>
      <c r="P43" s="46"/>
      <c r="Q43" s="46"/>
      <c r="R43" s="46">
        <f>G43+E43+D43</f>
        <v>34</v>
      </c>
      <c r="S43" s="53">
        <v>38</v>
      </c>
    </row>
    <row r="44" spans="1:19">
      <c r="A44" s="154">
        <v>39</v>
      </c>
      <c r="B44" s="39" t="s">
        <v>273</v>
      </c>
      <c r="C44" s="2" t="s">
        <v>214</v>
      </c>
      <c r="D44" s="46"/>
      <c r="E44" s="46"/>
      <c r="F44" s="46"/>
      <c r="G44" s="81">
        <v>17</v>
      </c>
      <c r="H44" s="46">
        <v>0</v>
      </c>
      <c r="I44" s="81">
        <v>14</v>
      </c>
      <c r="J44" s="46"/>
      <c r="K44" s="46"/>
      <c r="L44" s="46"/>
      <c r="M44" s="46"/>
      <c r="N44" s="46"/>
      <c r="O44" s="46"/>
      <c r="P44" s="46"/>
      <c r="Q44" s="46"/>
      <c r="R44" s="46">
        <f>I44+G44</f>
        <v>31</v>
      </c>
      <c r="S44" s="53">
        <v>39</v>
      </c>
    </row>
    <row r="45" spans="1:19">
      <c r="A45" s="154">
        <v>40</v>
      </c>
      <c r="B45" s="39" t="s">
        <v>20</v>
      </c>
      <c r="C45" s="2" t="s">
        <v>214</v>
      </c>
      <c r="D45" s="46"/>
      <c r="E45" s="46"/>
      <c r="F45" s="46"/>
      <c r="G45" s="46">
        <v>0</v>
      </c>
      <c r="H45" s="81">
        <v>11</v>
      </c>
      <c r="I45" s="81">
        <v>16</v>
      </c>
      <c r="J45" s="46"/>
      <c r="K45" s="46"/>
      <c r="L45" s="46"/>
      <c r="M45" s="46"/>
      <c r="N45" s="46"/>
      <c r="O45" s="46"/>
      <c r="P45" s="46"/>
      <c r="Q45" s="46"/>
      <c r="R45" s="46">
        <f>I45+H45</f>
        <v>27</v>
      </c>
      <c r="S45" s="53">
        <v>40</v>
      </c>
    </row>
    <row r="46" spans="1:19">
      <c r="A46" s="154">
        <v>41</v>
      </c>
      <c r="B46" s="39" t="s">
        <v>289</v>
      </c>
      <c r="C46" s="2" t="s">
        <v>41</v>
      </c>
      <c r="D46" s="46"/>
      <c r="E46" s="46"/>
      <c r="F46" s="46"/>
      <c r="G46" s="46"/>
      <c r="H46" s="46"/>
      <c r="I46" s="46"/>
      <c r="J46" s="81">
        <v>8</v>
      </c>
      <c r="K46" s="81">
        <v>9</v>
      </c>
      <c r="L46" s="81">
        <v>3</v>
      </c>
      <c r="M46" s="46"/>
      <c r="N46" s="46"/>
      <c r="O46" s="46"/>
      <c r="P46" s="81">
        <v>6</v>
      </c>
      <c r="Q46" s="46"/>
      <c r="R46" s="46">
        <f>L46+K46+J46+P46</f>
        <v>26</v>
      </c>
      <c r="S46" s="53">
        <v>41</v>
      </c>
    </row>
    <row r="47" spans="1:19">
      <c r="A47" s="154">
        <v>42</v>
      </c>
      <c r="B47" s="39" t="s">
        <v>280</v>
      </c>
      <c r="C47" s="2" t="s">
        <v>41</v>
      </c>
      <c r="D47" s="46"/>
      <c r="E47" s="46"/>
      <c r="F47" s="46"/>
      <c r="G47" s="46">
        <v>0</v>
      </c>
      <c r="H47" s="81">
        <v>17</v>
      </c>
      <c r="I47" s="81">
        <v>8</v>
      </c>
      <c r="J47" s="46"/>
      <c r="K47" s="46"/>
      <c r="L47" s="46"/>
      <c r="M47" s="46"/>
      <c r="N47" s="46"/>
      <c r="O47" s="46"/>
      <c r="P47" s="46"/>
      <c r="Q47" s="46"/>
      <c r="R47" s="46">
        <f>I47+H47</f>
        <v>25</v>
      </c>
      <c r="S47" s="53">
        <v>42</v>
      </c>
    </row>
    <row r="48" spans="1:19">
      <c r="A48" s="154">
        <v>43</v>
      </c>
      <c r="B48" s="39" t="s">
        <v>288</v>
      </c>
      <c r="C48" s="2" t="s">
        <v>41</v>
      </c>
      <c r="D48" s="46"/>
      <c r="E48" s="46"/>
      <c r="F48" s="46"/>
      <c r="G48" s="46"/>
      <c r="H48" s="46"/>
      <c r="I48" s="46"/>
      <c r="J48" s="81">
        <v>10</v>
      </c>
      <c r="K48" s="46"/>
      <c r="L48" s="81">
        <v>1</v>
      </c>
      <c r="M48" s="81">
        <v>14</v>
      </c>
      <c r="N48" s="46"/>
      <c r="O48" s="46"/>
      <c r="P48" s="46"/>
      <c r="Q48" s="46"/>
      <c r="R48" s="46">
        <f>M48+L48+J48</f>
        <v>25</v>
      </c>
      <c r="S48" s="53">
        <v>43</v>
      </c>
    </row>
    <row r="49" spans="1:19">
      <c r="A49" s="154">
        <v>44</v>
      </c>
      <c r="B49" s="40" t="s">
        <v>24</v>
      </c>
      <c r="C49" s="17" t="s">
        <v>16</v>
      </c>
      <c r="D49" s="78">
        <v>11</v>
      </c>
      <c r="E49" s="78">
        <v>8</v>
      </c>
      <c r="F49" s="3"/>
      <c r="G49" s="3">
        <v>0</v>
      </c>
      <c r="H49" s="3">
        <v>0</v>
      </c>
      <c r="I49" s="3">
        <v>0</v>
      </c>
      <c r="J49" s="78">
        <v>1</v>
      </c>
      <c r="K49" s="78">
        <v>4</v>
      </c>
      <c r="L49" s="78">
        <v>1</v>
      </c>
      <c r="M49" s="3"/>
      <c r="N49" s="3"/>
      <c r="O49" s="3"/>
      <c r="P49" s="3"/>
      <c r="Q49" s="3"/>
      <c r="R49" s="3">
        <f>L49+K49+J49+E49+D49</f>
        <v>25</v>
      </c>
      <c r="S49" s="53">
        <v>44</v>
      </c>
    </row>
    <row r="50" spans="1:19">
      <c r="A50" s="154">
        <v>45</v>
      </c>
      <c r="B50" s="40" t="s">
        <v>172</v>
      </c>
      <c r="C50" s="17" t="s">
        <v>55</v>
      </c>
      <c r="D50" s="78">
        <v>16</v>
      </c>
      <c r="E50" s="78">
        <v>7</v>
      </c>
      <c r="F50" s="3"/>
      <c r="G50" s="3">
        <v>0</v>
      </c>
      <c r="H50" s="3">
        <v>0</v>
      </c>
      <c r="I50" s="3">
        <v>0</v>
      </c>
      <c r="J50" s="3"/>
      <c r="K50" s="3"/>
      <c r="L50" s="3"/>
      <c r="M50" s="3"/>
      <c r="N50" s="3"/>
      <c r="O50" s="3"/>
      <c r="P50" s="3"/>
      <c r="Q50" s="3"/>
      <c r="R50" s="3">
        <f>E50+D50</f>
        <v>23</v>
      </c>
      <c r="S50" s="53">
        <v>45</v>
      </c>
    </row>
    <row r="51" spans="1:19">
      <c r="A51" s="154">
        <v>46</v>
      </c>
      <c r="B51" s="39" t="s">
        <v>482</v>
      </c>
      <c r="C51" s="2" t="s">
        <v>483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81">
        <v>22</v>
      </c>
      <c r="Q51" s="46"/>
      <c r="R51" s="46">
        <v>22</v>
      </c>
      <c r="S51" s="53">
        <v>46</v>
      </c>
    </row>
    <row r="52" spans="1:19">
      <c r="A52" s="154">
        <v>47</v>
      </c>
      <c r="B52" s="39" t="s">
        <v>21</v>
      </c>
      <c r="C52" s="2" t="s">
        <v>41</v>
      </c>
      <c r="D52" s="46"/>
      <c r="E52" s="46"/>
      <c r="F52" s="46"/>
      <c r="G52" s="46">
        <v>0</v>
      </c>
      <c r="H52" s="46">
        <v>21</v>
      </c>
      <c r="I52" s="46">
        <v>0</v>
      </c>
      <c r="J52" s="46"/>
      <c r="K52" s="46"/>
      <c r="L52" s="46"/>
      <c r="M52" s="46"/>
      <c r="N52" s="46"/>
      <c r="O52" s="46"/>
      <c r="P52" s="46"/>
      <c r="Q52" s="46"/>
      <c r="R52" s="46">
        <f>H52</f>
        <v>21</v>
      </c>
      <c r="S52" s="53">
        <v>47</v>
      </c>
    </row>
    <row r="53" spans="1:19">
      <c r="A53" s="154">
        <v>48</v>
      </c>
      <c r="B53" s="40" t="s">
        <v>173</v>
      </c>
      <c r="C53" s="17" t="s">
        <v>55</v>
      </c>
      <c r="D53" s="78">
        <v>10</v>
      </c>
      <c r="E53" s="78">
        <v>9</v>
      </c>
      <c r="F53" s="3"/>
      <c r="G53" s="3">
        <v>0</v>
      </c>
      <c r="H53" s="3">
        <v>0</v>
      </c>
      <c r="I53" s="3">
        <v>0</v>
      </c>
      <c r="J53" s="3"/>
      <c r="K53" s="3"/>
      <c r="L53" s="3"/>
      <c r="M53" s="3"/>
      <c r="N53" s="3"/>
      <c r="O53" s="3"/>
      <c r="P53" s="3"/>
      <c r="Q53" s="3"/>
      <c r="R53" s="3">
        <f>E53+D53</f>
        <v>19</v>
      </c>
      <c r="S53" s="53">
        <v>48</v>
      </c>
    </row>
    <row r="54" spans="1:19">
      <c r="A54" s="154">
        <v>49</v>
      </c>
      <c r="B54" s="39" t="s">
        <v>99</v>
      </c>
      <c r="C54" s="2" t="s">
        <v>41</v>
      </c>
      <c r="D54" s="46"/>
      <c r="E54" s="46"/>
      <c r="F54" s="46"/>
      <c r="G54" s="46">
        <v>0</v>
      </c>
      <c r="H54" s="81">
        <v>15</v>
      </c>
      <c r="I54" s="46">
        <v>0</v>
      </c>
      <c r="J54" s="81">
        <v>4</v>
      </c>
      <c r="K54" s="46"/>
      <c r="L54" s="46"/>
      <c r="M54" s="46"/>
      <c r="N54" s="46"/>
      <c r="O54" s="46"/>
      <c r="P54" s="46"/>
      <c r="Q54" s="46"/>
      <c r="R54" s="46">
        <f>J54+H54</f>
        <v>19</v>
      </c>
      <c r="S54" s="53">
        <v>49</v>
      </c>
    </row>
    <row r="55" spans="1:19">
      <c r="A55" s="154">
        <v>50</v>
      </c>
      <c r="B55" s="123" t="s">
        <v>486</v>
      </c>
      <c r="C55" s="98" t="s">
        <v>483</v>
      </c>
      <c r="D55" s="106"/>
      <c r="E55" s="106"/>
      <c r="F55" s="106"/>
      <c r="G55" s="106"/>
      <c r="H55" s="106"/>
      <c r="I55" s="106"/>
      <c r="J55" s="106"/>
      <c r="K55" s="106"/>
      <c r="L55" s="3"/>
      <c r="M55" s="3"/>
      <c r="N55" s="3"/>
      <c r="O55" s="3"/>
      <c r="P55" s="78">
        <v>19</v>
      </c>
      <c r="Q55" s="3"/>
      <c r="R55" s="3">
        <v>19</v>
      </c>
      <c r="S55" s="53">
        <v>50</v>
      </c>
    </row>
    <row r="56" spans="1:19">
      <c r="A56" s="154">
        <v>51</v>
      </c>
      <c r="B56" s="39" t="s">
        <v>277</v>
      </c>
      <c r="C56" s="2" t="s">
        <v>214</v>
      </c>
      <c r="D56" s="46"/>
      <c r="E56" s="46"/>
      <c r="F56" s="46"/>
      <c r="G56" s="81">
        <v>9</v>
      </c>
      <c r="H56" s="81">
        <v>9</v>
      </c>
      <c r="I56" s="46">
        <v>0</v>
      </c>
      <c r="J56" s="46"/>
      <c r="K56" s="46"/>
      <c r="L56" s="46"/>
      <c r="M56" s="46"/>
      <c r="N56" s="46"/>
      <c r="O56" s="46"/>
      <c r="P56" s="46"/>
      <c r="Q56" s="46"/>
      <c r="R56" s="46">
        <f>H56+G56</f>
        <v>18</v>
      </c>
      <c r="S56" s="53">
        <v>51</v>
      </c>
    </row>
    <row r="57" spans="1:19">
      <c r="A57" s="154">
        <v>52</v>
      </c>
      <c r="B57" s="39" t="s">
        <v>487</v>
      </c>
      <c r="C57" s="2" t="s">
        <v>483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81">
        <v>18</v>
      </c>
      <c r="Q57" s="46"/>
      <c r="R57" s="46">
        <v>18</v>
      </c>
      <c r="S57" s="53">
        <v>52</v>
      </c>
    </row>
    <row r="58" spans="1:19">
      <c r="A58" s="154">
        <v>53</v>
      </c>
      <c r="B58" s="39" t="s">
        <v>488</v>
      </c>
      <c r="C58" s="2" t="s">
        <v>485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81">
        <v>17</v>
      </c>
      <c r="Q58" s="46"/>
      <c r="R58" s="46">
        <v>17</v>
      </c>
      <c r="S58" s="53">
        <v>53</v>
      </c>
    </row>
    <row r="59" spans="1:19">
      <c r="A59" s="154">
        <v>54</v>
      </c>
      <c r="B59" s="39" t="s">
        <v>274</v>
      </c>
      <c r="C59" s="2" t="s">
        <v>272</v>
      </c>
      <c r="D59" s="46"/>
      <c r="E59" s="46"/>
      <c r="F59" s="46"/>
      <c r="G59" s="81">
        <v>14</v>
      </c>
      <c r="H59" s="46">
        <v>0</v>
      </c>
      <c r="I59" s="46">
        <v>0</v>
      </c>
      <c r="J59" s="46"/>
      <c r="K59" s="46"/>
      <c r="L59" s="46"/>
      <c r="M59" s="46"/>
      <c r="N59" s="46"/>
      <c r="O59" s="46"/>
      <c r="P59" s="46"/>
      <c r="Q59" s="46"/>
      <c r="R59" s="46">
        <f>G59</f>
        <v>14</v>
      </c>
      <c r="S59" s="53">
        <v>54</v>
      </c>
    </row>
    <row r="60" spans="1:19">
      <c r="A60" s="154">
        <v>55</v>
      </c>
      <c r="B60" s="39" t="s">
        <v>282</v>
      </c>
      <c r="C60" s="2" t="s">
        <v>41</v>
      </c>
      <c r="D60" s="46"/>
      <c r="E60" s="46"/>
      <c r="F60" s="46"/>
      <c r="G60" s="46">
        <v>0</v>
      </c>
      <c r="H60" s="81">
        <v>13</v>
      </c>
      <c r="I60" s="46">
        <v>0</v>
      </c>
      <c r="J60" s="46"/>
      <c r="K60" s="46"/>
      <c r="L60" s="46"/>
      <c r="M60" s="46"/>
      <c r="N60" s="46"/>
      <c r="O60" s="46"/>
      <c r="P60" s="46"/>
      <c r="Q60" s="46"/>
      <c r="R60" s="46">
        <v>13</v>
      </c>
      <c r="S60" s="53">
        <v>55</v>
      </c>
    </row>
    <row r="61" spans="1:19">
      <c r="A61" s="154">
        <v>56</v>
      </c>
      <c r="B61" s="39" t="s">
        <v>294</v>
      </c>
      <c r="C61" s="2" t="s">
        <v>41</v>
      </c>
      <c r="D61" s="46"/>
      <c r="E61" s="46"/>
      <c r="F61" s="46"/>
      <c r="G61" s="46"/>
      <c r="H61" s="46"/>
      <c r="I61" s="46"/>
      <c r="J61" s="81">
        <v>2</v>
      </c>
      <c r="K61" s="46"/>
      <c r="L61" s="81">
        <v>1</v>
      </c>
      <c r="M61" s="81">
        <v>8</v>
      </c>
      <c r="N61" s="46"/>
      <c r="O61" s="46"/>
      <c r="P61" s="46"/>
      <c r="Q61" s="46"/>
      <c r="R61" s="46">
        <f>SUM(J61+L61+M61)</f>
        <v>11</v>
      </c>
      <c r="S61" s="53">
        <v>56</v>
      </c>
    </row>
    <row r="62" spans="1:19">
      <c r="A62" s="154">
        <v>57</v>
      </c>
      <c r="B62" s="39" t="s">
        <v>430</v>
      </c>
      <c r="C62" s="16" t="s">
        <v>55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81">
        <v>11</v>
      </c>
      <c r="P62" s="46"/>
      <c r="Q62" s="46"/>
      <c r="R62" s="46">
        <v>11</v>
      </c>
      <c r="S62" s="53">
        <v>57</v>
      </c>
    </row>
    <row r="63" spans="1:19">
      <c r="A63" s="154">
        <v>58</v>
      </c>
      <c r="B63" s="39" t="s">
        <v>276</v>
      </c>
      <c r="C63" s="2" t="s">
        <v>272</v>
      </c>
      <c r="D63" s="46"/>
      <c r="E63" s="46"/>
      <c r="F63" s="46"/>
      <c r="G63" s="81">
        <v>10</v>
      </c>
      <c r="H63" s="46">
        <v>0</v>
      </c>
      <c r="I63" s="46">
        <v>0</v>
      </c>
      <c r="J63" s="46"/>
      <c r="K63" s="46"/>
      <c r="L63" s="46"/>
      <c r="M63" s="46"/>
      <c r="N63" s="46"/>
      <c r="O63" s="46"/>
      <c r="P63" s="46"/>
      <c r="Q63" s="46"/>
      <c r="R63" s="46">
        <v>10</v>
      </c>
      <c r="S63" s="53">
        <v>58</v>
      </c>
    </row>
    <row r="64" spans="1:19">
      <c r="A64" s="154">
        <v>59</v>
      </c>
      <c r="B64" s="39" t="s">
        <v>46</v>
      </c>
      <c r="C64" s="2" t="s">
        <v>74</v>
      </c>
      <c r="D64" s="46">
        <v>0</v>
      </c>
      <c r="E64" s="81">
        <v>10</v>
      </c>
      <c r="F64" s="46"/>
      <c r="G64" s="46">
        <v>0</v>
      </c>
      <c r="H64" s="46">
        <v>0</v>
      </c>
      <c r="I64" s="46">
        <v>0</v>
      </c>
      <c r="J64" s="46"/>
      <c r="K64" s="46"/>
      <c r="L64" s="46"/>
      <c r="M64" s="46"/>
      <c r="N64" s="46"/>
      <c r="O64" s="46"/>
      <c r="P64" s="46"/>
      <c r="Q64" s="46"/>
      <c r="R64" s="46">
        <v>10</v>
      </c>
      <c r="S64" s="53">
        <v>59</v>
      </c>
    </row>
    <row r="65" spans="1:19">
      <c r="A65" s="154">
        <v>60</v>
      </c>
      <c r="B65" s="16" t="s">
        <v>489</v>
      </c>
      <c r="C65" s="2" t="s">
        <v>490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81">
        <v>9</v>
      </c>
      <c r="Q65" s="46"/>
      <c r="R65" s="46">
        <v>9</v>
      </c>
      <c r="S65" s="53">
        <v>60</v>
      </c>
    </row>
    <row r="66" spans="1:19">
      <c r="A66" s="154">
        <v>61</v>
      </c>
      <c r="B66" s="16" t="s">
        <v>297</v>
      </c>
      <c r="C66" s="2"/>
      <c r="D66" s="46"/>
      <c r="E66" s="46"/>
      <c r="F66" s="46"/>
      <c r="G66" s="46"/>
      <c r="H66" s="46"/>
      <c r="I66" s="46"/>
      <c r="J66" s="46"/>
      <c r="K66" s="46"/>
      <c r="L66" s="46"/>
      <c r="M66" s="81">
        <v>9</v>
      </c>
      <c r="N66" s="46"/>
      <c r="O66" s="46"/>
      <c r="P66" s="46"/>
      <c r="Q66" s="46"/>
      <c r="R66" s="46">
        <f>SUM(M66)</f>
        <v>9</v>
      </c>
      <c r="S66" s="53">
        <v>61</v>
      </c>
    </row>
    <row r="67" spans="1:19">
      <c r="A67" s="154">
        <v>62</v>
      </c>
      <c r="B67" s="16" t="s">
        <v>283</v>
      </c>
      <c r="C67" s="2" t="s">
        <v>41</v>
      </c>
      <c r="D67" s="46"/>
      <c r="E67" s="46"/>
      <c r="F67" s="46"/>
      <c r="G67" s="46">
        <v>0</v>
      </c>
      <c r="H67" s="81">
        <v>7</v>
      </c>
      <c r="I67" s="46">
        <v>0</v>
      </c>
      <c r="J67" s="46"/>
      <c r="K67" s="46"/>
      <c r="L67" s="46"/>
      <c r="M67" s="46"/>
      <c r="N67" s="46"/>
      <c r="O67" s="46"/>
      <c r="P67" s="46"/>
      <c r="Q67" s="46"/>
      <c r="R67" s="46">
        <v>7</v>
      </c>
      <c r="S67" s="53">
        <v>62</v>
      </c>
    </row>
    <row r="68" spans="1:19">
      <c r="A68" s="154">
        <v>63</v>
      </c>
      <c r="B68" s="16" t="s">
        <v>491</v>
      </c>
      <c r="C68" s="2" t="s">
        <v>79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81">
        <v>7</v>
      </c>
      <c r="Q68" s="46"/>
      <c r="R68" s="46">
        <v>7</v>
      </c>
      <c r="S68" s="53">
        <v>63</v>
      </c>
    </row>
    <row r="69" spans="1:19">
      <c r="A69" s="154">
        <v>64</v>
      </c>
      <c r="B69" s="16" t="s">
        <v>278</v>
      </c>
      <c r="C69" s="2" t="s">
        <v>272</v>
      </c>
      <c r="D69" s="46"/>
      <c r="E69" s="46"/>
      <c r="F69" s="46"/>
      <c r="G69" s="81">
        <v>7</v>
      </c>
      <c r="H69" s="46">
        <v>0</v>
      </c>
      <c r="I69" s="46">
        <v>0</v>
      </c>
      <c r="J69" s="46"/>
      <c r="K69" s="46"/>
      <c r="L69" s="46"/>
      <c r="M69" s="46"/>
      <c r="N69" s="46"/>
      <c r="O69" s="46"/>
      <c r="P69" s="46"/>
      <c r="Q69" s="46"/>
      <c r="R69" s="46">
        <v>7</v>
      </c>
      <c r="S69" s="53">
        <v>64</v>
      </c>
    </row>
    <row r="70" spans="1:19">
      <c r="A70" s="154">
        <v>65</v>
      </c>
      <c r="B70" s="16" t="s">
        <v>296</v>
      </c>
      <c r="C70" s="2" t="s">
        <v>41</v>
      </c>
      <c r="D70" s="46"/>
      <c r="E70" s="46"/>
      <c r="F70" s="46"/>
      <c r="G70" s="46"/>
      <c r="H70" s="46"/>
      <c r="I70" s="46"/>
      <c r="J70" s="46"/>
      <c r="K70" s="81">
        <v>1</v>
      </c>
      <c r="L70" s="81">
        <v>2</v>
      </c>
      <c r="M70" s="81">
        <v>3</v>
      </c>
      <c r="N70" s="46"/>
      <c r="O70" s="46"/>
      <c r="P70" s="46"/>
      <c r="Q70" s="46"/>
      <c r="R70" s="46">
        <f>SUM(M70+L70+K70)</f>
        <v>6</v>
      </c>
      <c r="S70" s="53">
        <v>65</v>
      </c>
    </row>
    <row r="71" spans="1:19">
      <c r="A71" s="154">
        <v>66</v>
      </c>
      <c r="B71" s="16" t="s">
        <v>293</v>
      </c>
      <c r="C71" s="2" t="s">
        <v>41</v>
      </c>
      <c r="D71" s="46"/>
      <c r="E71" s="46"/>
      <c r="F71" s="46"/>
      <c r="G71" s="46"/>
      <c r="H71" s="46"/>
      <c r="I71" s="46"/>
      <c r="J71" s="81">
        <v>4</v>
      </c>
      <c r="K71" s="46"/>
      <c r="L71" s="81">
        <v>1</v>
      </c>
      <c r="M71" s="46"/>
      <c r="N71" s="46"/>
      <c r="O71" s="46"/>
      <c r="P71" s="46"/>
      <c r="Q71" s="46"/>
      <c r="R71" s="46">
        <f>SUM(J71+L71)</f>
        <v>5</v>
      </c>
      <c r="S71" s="53">
        <v>66</v>
      </c>
    </row>
    <row r="72" spans="1:19">
      <c r="A72" s="154">
        <v>67</v>
      </c>
      <c r="B72" s="16" t="s">
        <v>492</v>
      </c>
      <c r="C72" s="2" t="s">
        <v>493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81">
        <v>4</v>
      </c>
      <c r="Q72" s="46"/>
      <c r="R72" s="46">
        <v>4</v>
      </c>
      <c r="S72" s="53">
        <v>67</v>
      </c>
    </row>
    <row r="73" spans="1:19">
      <c r="A73" s="154">
        <v>68</v>
      </c>
      <c r="B73" s="16" t="s">
        <v>279</v>
      </c>
      <c r="C73" s="2" t="s">
        <v>272</v>
      </c>
      <c r="D73" s="46"/>
      <c r="E73" s="46"/>
      <c r="F73" s="46"/>
      <c r="G73" s="81">
        <v>4</v>
      </c>
      <c r="H73" s="46">
        <v>0</v>
      </c>
      <c r="I73" s="46">
        <v>0</v>
      </c>
      <c r="J73" s="46"/>
      <c r="K73" s="46"/>
      <c r="L73" s="46"/>
      <c r="M73" s="46"/>
      <c r="N73" s="46"/>
      <c r="O73" s="46"/>
      <c r="P73" s="46"/>
      <c r="Q73" s="46"/>
      <c r="R73" s="46">
        <v>4</v>
      </c>
      <c r="S73" s="53">
        <v>68</v>
      </c>
    </row>
    <row r="74" spans="1:19">
      <c r="A74" s="154">
        <v>69</v>
      </c>
      <c r="B74" s="16" t="s">
        <v>494</v>
      </c>
      <c r="C74" s="2" t="s">
        <v>493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81">
        <v>3</v>
      </c>
      <c r="Q74" s="46"/>
      <c r="R74" s="46">
        <v>3</v>
      </c>
      <c r="S74" s="53">
        <v>69</v>
      </c>
    </row>
    <row r="75" spans="1:19">
      <c r="A75" s="154">
        <v>70</v>
      </c>
      <c r="B75" s="16" t="s">
        <v>495</v>
      </c>
      <c r="C75" s="2" t="s">
        <v>493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81">
        <v>2</v>
      </c>
      <c r="Q75" s="46"/>
      <c r="R75" s="46">
        <v>2</v>
      </c>
      <c r="S75" s="53">
        <v>70</v>
      </c>
    </row>
    <row r="76" spans="1:19">
      <c r="A76" s="154">
        <v>71</v>
      </c>
      <c r="B76" s="16" t="s">
        <v>295</v>
      </c>
      <c r="C76" s="2" t="s">
        <v>291</v>
      </c>
      <c r="D76" s="46"/>
      <c r="E76" s="46"/>
      <c r="F76" s="46"/>
      <c r="G76" s="46"/>
      <c r="H76" s="46"/>
      <c r="I76" s="46"/>
      <c r="J76" s="81">
        <v>1</v>
      </c>
      <c r="K76" s="81">
        <v>1</v>
      </c>
      <c r="L76" s="46"/>
      <c r="M76" s="46"/>
      <c r="N76" s="46"/>
      <c r="O76" s="46"/>
      <c r="P76" s="46"/>
      <c r="Q76" s="46"/>
      <c r="R76" s="46">
        <f>SUM(J76+K76)</f>
        <v>2</v>
      </c>
      <c r="S76" s="53">
        <v>71</v>
      </c>
    </row>
    <row r="77" spans="1:19">
      <c r="A77" s="154">
        <v>72</v>
      </c>
      <c r="B77" s="16" t="s">
        <v>60</v>
      </c>
      <c r="C77" s="2" t="s">
        <v>291</v>
      </c>
      <c r="D77" s="46"/>
      <c r="E77" s="46"/>
      <c r="F77" s="46"/>
      <c r="G77" s="46"/>
      <c r="H77" s="46"/>
      <c r="I77" s="46"/>
      <c r="J77" s="81">
        <v>1</v>
      </c>
      <c r="K77" s="46"/>
      <c r="L77" s="81">
        <v>1</v>
      </c>
      <c r="M77" s="46"/>
      <c r="N77" s="46"/>
      <c r="O77" s="46"/>
      <c r="P77" s="46"/>
      <c r="Q77" s="46"/>
      <c r="R77" s="46">
        <f>SUM(J77+L77)</f>
        <v>2</v>
      </c>
      <c r="S77" s="53">
        <v>72</v>
      </c>
    </row>
    <row r="78" spans="1:19">
      <c r="A78" s="154">
        <v>73</v>
      </c>
      <c r="B78" s="16" t="s">
        <v>329</v>
      </c>
      <c r="C78" s="2" t="s">
        <v>493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81">
        <v>1</v>
      </c>
      <c r="Q78" s="46"/>
      <c r="R78" s="46">
        <v>1</v>
      </c>
      <c r="S78" s="53">
        <v>73</v>
      </c>
    </row>
    <row r="79" spans="1:19">
      <c r="A79" s="154">
        <v>74</v>
      </c>
      <c r="B79" s="16" t="s">
        <v>496</v>
      </c>
      <c r="C79" s="2" t="s">
        <v>497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81">
        <v>1</v>
      </c>
      <c r="Q79" s="46"/>
      <c r="R79" s="46">
        <v>1</v>
      </c>
      <c r="S79" s="53">
        <v>74</v>
      </c>
    </row>
    <row r="80" spans="1:19">
      <c r="A80" s="154">
        <v>75</v>
      </c>
      <c r="B80" s="16" t="s">
        <v>500</v>
      </c>
      <c r="C80" s="2" t="s">
        <v>499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81">
        <v>1</v>
      </c>
      <c r="Q80" s="46"/>
      <c r="R80" s="46">
        <v>1</v>
      </c>
      <c r="S80" s="53">
        <v>75</v>
      </c>
    </row>
    <row r="81" spans="1:19">
      <c r="A81" s="154">
        <v>76</v>
      </c>
      <c r="B81" s="16" t="s">
        <v>498</v>
      </c>
      <c r="C81" s="2" t="s">
        <v>499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81">
        <v>1</v>
      </c>
      <c r="Q81" s="46"/>
      <c r="R81" s="46">
        <v>1</v>
      </c>
      <c r="S81" s="53">
        <v>76</v>
      </c>
    </row>
  </sheetData>
  <autoFilter ref="R4:R65">
    <sortState ref="B3:U62">
      <sortCondition descending="1" ref="T2:T62"/>
    </sortState>
  </autoFilter>
  <mergeCells count="6">
    <mergeCell ref="B2:P2"/>
    <mergeCell ref="D4:F4"/>
    <mergeCell ref="G4:I4"/>
    <mergeCell ref="J4:M4"/>
    <mergeCell ref="P4:Q4"/>
    <mergeCell ref="N4:O4"/>
  </mergeCells>
  <phoneticPr fontId="1" type="noConversion"/>
  <pageMargins left="0.11811023622047245" right="0.11811023622047245" top="0.19685039370078741" bottom="0.15748031496062992" header="0.31496062992125984" footer="0.31496062992125984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1"/>
  <sheetViews>
    <sheetView view="pageBreakPreview" zoomScaleNormal="100" zoomScaleSheetLayoutView="100" workbookViewId="0">
      <selection activeCell="B27" sqref="B27"/>
    </sheetView>
  </sheetViews>
  <sheetFormatPr defaultColWidth="8.7109375" defaultRowHeight="12.75"/>
  <cols>
    <col min="1" max="1" width="2.7109375" customWidth="1"/>
    <col min="2" max="2" width="21.140625" customWidth="1"/>
    <col min="3" max="3" width="18.28515625" customWidth="1"/>
    <col min="4" max="10" width="9.42578125" bestFit="1" customWidth="1"/>
    <col min="11" max="11" width="13.42578125" customWidth="1"/>
    <col min="12" max="13" width="9" customWidth="1"/>
    <col min="14" max="15" width="9.42578125" bestFit="1" customWidth="1"/>
    <col min="16" max="16" width="10.85546875" customWidth="1"/>
  </cols>
  <sheetData>
    <row r="2" spans="1:17" ht="15.75">
      <c r="B2" s="158" t="s">
        <v>178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4" spans="1:17">
      <c r="A4" s="68"/>
      <c r="B4" s="68" t="s">
        <v>0</v>
      </c>
      <c r="C4" s="69" t="s">
        <v>1</v>
      </c>
      <c r="D4" s="188" t="s">
        <v>432</v>
      </c>
      <c r="E4" s="188"/>
      <c r="F4" s="188"/>
      <c r="G4" s="188" t="s">
        <v>109</v>
      </c>
      <c r="H4" s="188"/>
      <c r="I4" s="188"/>
      <c r="J4" s="24" t="s">
        <v>73</v>
      </c>
      <c r="K4" s="68"/>
      <c r="L4" s="156" t="s">
        <v>380</v>
      </c>
      <c r="M4" s="157"/>
      <c r="N4" s="70" t="s">
        <v>110</v>
      </c>
      <c r="O4" s="71"/>
      <c r="P4" s="30" t="s">
        <v>111</v>
      </c>
      <c r="Q4" s="72" t="s">
        <v>114</v>
      </c>
    </row>
    <row r="5" spans="1:17" ht="25.5">
      <c r="A5" s="68"/>
      <c r="B5" s="24" t="s">
        <v>49</v>
      </c>
      <c r="C5" s="73"/>
      <c r="D5" s="138">
        <v>41768</v>
      </c>
      <c r="E5" s="138">
        <v>41769</v>
      </c>
      <c r="F5" s="137">
        <v>41770</v>
      </c>
      <c r="G5" s="137">
        <v>41796</v>
      </c>
      <c r="H5" s="137">
        <v>41797</v>
      </c>
      <c r="I5" s="138">
        <v>41798</v>
      </c>
      <c r="J5" s="137">
        <v>41789</v>
      </c>
      <c r="K5" s="137">
        <v>41791</v>
      </c>
      <c r="L5" s="140">
        <v>41895</v>
      </c>
      <c r="M5" s="141">
        <v>41896</v>
      </c>
      <c r="N5" s="142">
        <v>41902</v>
      </c>
      <c r="O5" s="142">
        <v>41903</v>
      </c>
      <c r="P5" s="148" t="s">
        <v>501</v>
      </c>
      <c r="Q5" s="75"/>
    </row>
    <row r="6" spans="1:17">
      <c r="A6" s="75">
        <v>1</v>
      </c>
      <c r="B6" s="68" t="s">
        <v>51</v>
      </c>
      <c r="C6" s="101" t="s">
        <v>41</v>
      </c>
      <c r="D6" s="102">
        <v>27</v>
      </c>
      <c r="E6" s="102">
        <v>30</v>
      </c>
      <c r="F6" s="72"/>
      <c r="G6" s="72"/>
      <c r="H6" s="72"/>
      <c r="I6" s="72"/>
      <c r="J6" s="72"/>
      <c r="K6" s="72"/>
      <c r="L6" s="113">
        <v>27</v>
      </c>
      <c r="M6" s="113">
        <v>27</v>
      </c>
      <c r="N6" s="113">
        <v>30</v>
      </c>
      <c r="O6" s="113">
        <v>30</v>
      </c>
      <c r="P6" s="76">
        <f>SUM(O6+N6+M6+L6+E6+D6)</f>
        <v>171</v>
      </c>
      <c r="Q6" s="76">
        <v>1</v>
      </c>
    </row>
    <row r="7" spans="1:17">
      <c r="A7" s="75">
        <v>2</v>
      </c>
      <c r="B7" s="68" t="s">
        <v>50</v>
      </c>
      <c r="C7" s="101" t="s">
        <v>55</v>
      </c>
      <c r="D7" s="102">
        <v>30</v>
      </c>
      <c r="E7" s="102">
        <v>27</v>
      </c>
      <c r="F7" s="72"/>
      <c r="G7" s="77"/>
      <c r="H7" s="77"/>
      <c r="I7" s="72"/>
      <c r="J7" s="102">
        <v>25</v>
      </c>
      <c r="K7" s="102">
        <v>25</v>
      </c>
      <c r="L7" s="113">
        <v>30</v>
      </c>
      <c r="M7" s="113">
        <v>30</v>
      </c>
      <c r="N7" s="76"/>
      <c r="O7" s="76"/>
      <c r="P7" s="76">
        <f>K7+J7+E7+D7+L7+M7</f>
        <v>167</v>
      </c>
      <c r="Q7" s="76">
        <v>2</v>
      </c>
    </row>
    <row r="8" spans="1:17">
      <c r="A8" s="75">
        <v>3</v>
      </c>
      <c r="B8" s="68" t="s">
        <v>94</v>
      </c>
      <c r="C8" s="101" t="s">
        <v>41</v>
      </c>
      <c r="D8" s="72"/>
      <c r="E8" s="72"/>
      <c r="F8" s="72"/>
      <c r="G8" s="102">
        <v>30</v>
      </c>
      <c r="H8" s="72"/>
      <c r="I8" s="72"/>
      <c r="J8" s="102">
        <v>21</v>
      </c>
      <c r="K8" s="72"/>
      <c r="L8" s="76"/>
      <c r="M8" s="76"/>
      <c r="N8" s="76"/>
      <c r="O8" s="113">
        <v>27</v>
      </c>
      <c r="P8" s="76">
        <v>78</v>
      </c>
      <c r="Q8" s="76">
        <v>3</v>
      </c>
    </row>
    <row r="9" spans="1:17">
      <c r="A9" s="75">
        <v>4</v>
      </c>
      <c r="B9" s="6" t="s">
        <v>381</v>
      </c>
      <c r="C9" s="11" t="s">
        <v>135</v>
      </c>
      <c r="D9" s="11"/>
      <c r="E9" s="11"/>
      <c r="F9" s="11"/>
      <c r="G9" s="11"/>
      <c r="H9" s="11"/>
      <c r="I9" s="11"/>
      <c r="J9" s="103">
        <v>27</v>
      </c>
      <c r="K9" s="103">
        <v>30</v>
      </c>
      <c r="L9" s="76"/>
      <c r="M9" s="76"/>
      <c r="N9" s="76"/>
      <c r="O9" s="76"/>
      <c r="P9" s="76">
        <f>K9+J9</f>
        <v>57</v>
      </c>
      <c r="Q9" s="76">
        <v>4</v>
      </c>
    </row>
    <row r="10" spans="1:17">
      <c r="A10" s="75">
        <v>5</v>
      </c>
      <c r="B10" s="6" t="s">
        <v>382</v>
      </c>
      <c r="C10" s="11" t="s">
        <v>135</v>
      </c>
      <c r="D10" s="11"/>
      <c r="E10" s="11"/>
      <c r="F10" s="11"/>
      <c r="G10" s="11"/>
      <c r="H10" s="11"/>
      <c r="I10" s="11"/>
      <c r="J10" s="103">
        <v>30</v>
      </c>
      <c r="K10" s="103">
        <v>22</v>
      </c>
      <c r="L10" s="76"/>
      <c r="M10" s="76"/>
      <c r="N10" s="76"/>
      <c r="O10" s="76"/>
      <c r="P10" s="76">
        <f>K10+J10</f>
        <v>52</v>
      </c>
      <c r="Q10" s="76">
        <v>5</v>
      </c>
    </row>
    <row r="11" spans="1:17">
      <c r="A11" s="75">
        <v>6</v>
      </c>
      <c r="B11" s="104" t="s">
        <v>175</v>
      </c>
      <c r="C11" s="105" t="s">
        <v>74</v>
      </c>
      <c r="D11" s="102">
        <v>25</v>
      </c>
      <c r="E11" s="102">
        <v>25</v>
      </c>
      <c r="F11" s="101"/>
      <c r="G11" s="101"/>
      <c r="H11" s="101"/>
      <c r="I11" s="101"/>
      <c r="J11" s="101"/>
      <c r="K11" s="101"/>
      <c r="L11" s="76"/>
      <c r="M11" s="76"/>
      <c r="N11" s="76"/>
      <c r="O11" s="76"/>
      <c r="P11" s="76">
        <f>E11+D11</f>
        <v>50</v>
      </c>
      <c r="Q11" s="76">
        <v>6</v>
      </c>
    </row>
    <row r="12" spans="1:17">
      <c r="A12" s="75">
        <v>7</v>
      </c>
      <c r="B12" s="6" t="s">
        <v>424</v>
      </c>
      <c r="C12" s="101" t="s">
        <v>41</v>
      </c>
      <c r="D12" s="72"/>
      <c r="E12" s="72"/>
      <c r="F12" s="72"/>
      <c r="G12" s="72"/>
      <c r="H12" s="72"/>
      <c r="I12" s="72"/>
      <c r="J12" s="72"/>
      <c r="K12" s="72"/>
      <c r="L12" s="103">
        <v>25</v>
      </c>
      <c r="M12" s="103">
        <v>23</v>
      </c>
      <c r="N12" s="6"/>
      <c r="O12" s="6"/>
      <c r="P12" s="11">
        <f>L12+M12</f>
        <v>48</v>
      </c>
      <c r="Q12" s="76">
        <v>7</v>
      </c>
    </row>
    <row r="13" spans="1:17">
      <c r="A13" s="75">
        <v>8</v>
      </c>
      <c r="B13" s="6" t="s">
        <v>447</v>
      </c>
      <c r="C13" s="11" t="s">
        <v>41</v>
      </c>
      <c r="D13" s="11"/>
      <c r="E13" s="11"/>
      <c r="F13" s="11"/>
      <c r="G13" s="52"/>
      <c r="H13" s="11"/>
      <c r="I13" s="11"/>
      <c r="J13" s="11"/>
      <c r="K13" s="11"/>
      <c r="L13" s="6"/>
      <c r="M13" s="6"/>
      <c r="N13" s="103">
        <v>25</v>
      </c>
      <c r="O13" s="120">
        <v>23</v>
      </c>
      <c r="P13" s="11">
        <v>48</v>
      </c>
      <c r="Q13" s="76">
        <v>8</v>
      </c>
    </row>
    <row r="14" spans="1:17">
      <c r="A14" s="75">
        <v>9</v>
      </c>
      <c r="B14" s="6" t="s">
        <v>383</v>
      </c>
      <c r="C14" s="11" t="s">
        <v>135</v>
      </c>
      <c r="D14" s="11"/>
      <c r="E14" s="11"/>
      <c r="F14" s="11"/>
      <c r="G14" s="11"/>
      <c r="H14" s="11"/>
      <c r="I14" s="11"/>
      <c r="J14" s="103">
        <v>23</v>
      </c>
      <c r="K14" s="103">
        <v>23</v>
      </c>
      <c r="L14" s="76"/>
      <c r="M14" s="76"/>
      <c r="N14" s="76"/>
      <c r="O14" s="76"/>
      <c r="P14" s="76">
        <f>K14+J14</f>
        <v>46</v>
      </c>
      <c r="Q14" s="76">
        <v>9</v>
      </c>
    </row>
    <row r="15" spans="1:17">
      <c r="A15" s="75">
        <v>10</v>
      </c>
      <c r="B15" s="6" t="s">
        <v>80</v>
      </c>
      <c r="C15" s="11" t="s">
        <v>135</v>
      </c>
      <c r="D15" s="11"/>
      <c r="E15" s="11"/>
      <c r="F15" s="11"/>
      <c r="G15" s="11"/>
      <c r="H15" s="11"/>
      <c r="I15" s="11"/>
      <c r="J15" s="103">
        <v>22</v>
      </c>
      <c r="K15" s="103">
        <v>20</v>
      </c>
      <c r="L15" s="75"/>
      <c r="M15" s="75"/>
      <c r="N15" s="75"/>
      <c r="O15" s="75"/>
      <c r="P15" s="74">
        <f>K15+J15</f>
        <v>42</v>
      </c>
      <c r="Q15" s="76">
        <v>10</v>
      </c>
    </row>
    <row r="16" spans="1:17">
      <c r="A16" s="75">
        <v>11</v>
      </c>
      <c r="B16" s="68" t="s">
        <v>77</v>
      </c>
      <c r="C16" s="101" t="s">
        <v>78</v>
      </c>
      <c r="D16" s="72"/>
      <c r="E16" s="72"/>
      <c r="F16" s="72"/>
      <c r="G16" s="72"/>
      <c r="H16" s="72"/>
      <c r="I16" s="72"/>
      <c r="J16" s="102">
        <v>20</v>
      </c>
      <c r="K16" s="102">
        <v>21</v>
      </c>
      <c r="L16" s="6"/>
      <c r="M16" s="6"/>
      <c r="N16" s="6"/>
      <c r="O16" s="6"/>
      <c r="P16" s="11">
        <f>K16+J16</f>
        <v>41</v>
      </c>
      <c r="Q16" s="76">
        <v>11</v>
      </c>
    </row>
    <row r="17" spans="1:17">
      <c r="A17" s="75">
        <v>12</v>
      </c>
      <c r="B17" s="68" t="s">
        <v>75</v>
      </c>
      <c r="C17" s="101" t="s">
        <v>41</v>
      </c>
      <c r="D17" s="72"/>
      <c r="E17" s="72"/>
      <c r="F17" s="72"/>
      <c r="G17" s="72"/>
      <c r="H17" s="72"/>
      <c r="I17" s="72"/>
      <c r="J17" s="72"/>
      <c r="K17" s="102">
        <v>27</v>
      </c>
      <c r="L17" s="6"/>
      <c r="M17" s="6"/>
      <c r="N17" s="6"/>
      <c r="O17" s="6"/>
      <c r="P17" s="11">
        <f>K17</f>
        <v>27</v>
      </c>
      <c r="Q17" s="76">
        <v>12</v>
      </c>
    </row>
    <row r="18" spans="1:17">
      <c r="A18" s="75">
        <v>13</v>
      </c>
      <c r="B18" s="6" t="s">
        <v>285</v>
      </c>
      <c r="C18" s="11" t="s">
        <v>41</v>
      </c>
      <c r="D18" s="11"/>
      <c r="E18" s="11"/>
      <c r="F18" s="11"/>
      <c r="G18" s="103">
        <v>27</v>
      </c>
      <c r="H18" s="11"/>
      <c r="I18" s="11"/>
      <c r="J18" s="11"/>
      <c r="K18" s="11"/>
      <c r="L18" s="6"/>
      <c r="M18" s="6"/>
      <c r="N18" s="6"/>
      <c r="O18" s="6"/>
      <c r="P18" s="11">
        <f>G18</f>
        <v>27</v>
      </c>
      <c r="Q18" s="76">
        <v>13</v>
      </c>
    </row>
    <row r="19" spans="1:17">
      <c r="A19" s="75">
        <v>14</v>
      </c>
      <c r="B19" s="6" t="s">
        <v>445</v>
      </c>
      <c r="C19" s="11" t="s">
        <v>446</v>
      </c>
      <c r="D19" s="11"/>
      <c r="E19" s="11"/>
      <c r="F19" s="11"/>
      <c r="G19" s="52"/>
      <c r="H19" s="11"/>
      <c r="I19" s="11"/>
      <c r="J19" s="11"/>
      <c r="K19" s="11"/>
      <c r="L19" s="6"/>
      <c r="M19" s="6"/>
      <c r="N19" s="103">
        <v>27</v>
      </c>
      <c r="O19" s="6"/>
      <c r="P19" s="11">
        <v>27</v>
      </c>
      <c r="Q19" s="76">
        <v>14</v>
      </c>
    </row>
    <row r="20" spans="1:17">
      <c r="A20" s="75">
        <v>15</v>
      </c>
      <c r="B20" s="6" t="s">
        <v>425</v>
      </c>
      <c r="C20" s="11" t="s">
        <v>55</v>
      </c>
      <c r="D20" s="72"/>
      <c r="E20" s="72"/>
      <c r="F20" s="72"/>
      <c r="G20" s="72"/>
      <c r="H20" s="72"/>
      <c r="I20" s="72"/>
      <c r="J20" s="72"/>
      <c r="K20" s="72"/>
      <c r="L20" s="52"/>
      <c r="M20" s="103">
        <v>25</v>
      </c>
      <c r="N20" s="6"/>
      <c r="O20" s="6"/>
      <c r="P20" s="11">
        <v>25</v>
      </c>
      <c r="Q20" s="76">
        <v>15</v>
      </c>
    </row>
    <row r="21" spans="1:17">
      <c r="A21" s="75">
        <v>16</v>
      </c>
      <c r="B21" s="6" t="s">
        <v>82</v>
      </c>
      <c r="C21" s="11" t="s">
        <v>41</v>
      </c>
      <c r="D21" s="11"/>
      <c r="E21" s="11"/>
      <c r="F21" s="11"/>
      <c r="G21" s="52"/>
      <c r="H21" s="11"/>
      <c r="I21" s="11"/>
      <c r="J21" s="11"/>
      <c r="K21" s="11"/>
      <c r="L21" s="6"/>
      <c r="M21" s="6"/>
      <c r="N21" s="103">
        <v>23</v>
      </c>
      <c r="O21" s="6"/>
      <c r="P21" s="11">
        <v>23</v>
      </c>
      <c r="Q21" s="76">
        <v>16</v>
      </c>
    </row>
  </sheetData>
  <autoFilter ref="P4:P12"/>
  <mergeCells count="4">
    <mergeCell ref="B2:O2"/>
    <mergeCell ref="D4:F4"/>
    <mergeCell ref="G4:I4"/>
    <mergeCell ref="L4:M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view="pageBreakPreview" zoomScale="75" zoomScaleNormal="50" zoomScalePageLayoutView="96" workbookViewId="0">
      <selection activeCell="A6" sqref="A6:A18"/>
    </sheetView>
  </sheetViews>
  <sheetFormatPr defaultColWidth="8.7109375" defaultRowHeight="12.75"/>
  <cols>
    <col min="1" max="1" width="4.85546875" customWidth="1"/>
    <col min="2" max="2" width="33.7109375" customWidth="1"/>
    <col min="3" max="3" width="19.7109375" customWidth="1"/>
    <col min="4" max="4" width="10.7109375" customWidth="1"/>
    <col min="5" max="6" width="10.42578125" bestFit="1" customWidth="1"/>
    <col min="7" max="7" width="10" customWidth="1"/>
    <col min="8" max="8" width="10.28515625" customWidth="1"/>
    <col min="9" max="9" width="12.28515625" customWidth="1"/>
    <col min="10" max="10" width="10.85546875" customWidth="1"/>
    <col min="11" max="11" width="10.7109375" customWidth="1"/>
    <col min="12" max="12" width="10.140625" customWidth="1"/>
    <col min="13" max="13" width="10.5703125" customWidth="1"/>
    <col min="14" max="14" width="12" customWidth="1"/>
    <col min="15" max="15" width="10.85546875" customWidth="1"/>
    <col min="16" max="16" width="12.5703125" customWidth="1"/>
  </cols>
  <sheetData>
    <row r="2" spans="1:17" ht="18">
      <c r="B2" s="189" t="s">
        <v>507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1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36.75" customHeight="1">
      <c r="A4" s="24"/>
      <c r="B4" s="126" t="s">
        <v>0</v>
      </c>
      <c r="C4" s="126" t="s">
        <v>1</v>
      </c>
      <c r="D4" s="190" t="s">
        <v>506</v>
      </c>
      <c r="E4" s="191"/>
      <c r="F4" s="191"/>
      <c r="G4" s="190" t="s">
        <v>502</v>
      </c>
      <c r="H4" s="191"/>
      <c r="I4" s="191"/>
      <c r="J4" s="192" t="s">
        <v>503</v>
      </c>
      <c r="K4" s="193"/>
      <c r="L4" s="192" t="s">
        <v>504</v>
      </c>
      <c r="M4" s="193"/>
      <c r="N4" s="192" t="s">
        <v>505</v>
      </c>
      <c r="O4" s="193"/>
      <c r="P4" s="128" t="s">
        <v>111</v>
      </c>
      <c r="Q4" s="129" t="s">
        <v>114</v>
      </c>
    </row>
    <row r="5" spans="1:17" ht="31.5">
      <c r="A5" s="6"/>
      <c r="B5" s="126" t="s">
        <v>148</v>
      </c>
      <c r="C5" s="130"/>
      <c r="D5" s="131">
        <v>41768</v>
      </c>
      <c r="E5" s="131">
        <v>41769</v>
      </c>
      <c r="F5" s="131">
        <v>41770</v>
      </c>
      <c r="G5" s="131">
        <v>41796</v>
      </c>
      <c r="H5" s="131">
        <v>41797</v>
      </c>
      <c r="I5" s="131">
        <v>41798</v>
      </c>
      <c r="J5" s="131">
        <v>41789</v>
      </c>
      <c r="K5" s="131">
        <v>41791</v>
      </c>
      <c r="L5" s="132">
        <v>41895</v>
      </c>
      <c r="M5" s="132">
        <v>41896</v>
      </c>
      <c r="N5" s="131">
        <v>41537</v>
      </c>
      <c r="O5" s="131">
        <v>41538</v>
      </c>
      <c r="P5" s="127" t="s">
        <v>501</v>
      </c>
      <c r="Q5" s="125"/>
    </row>
    <row r="6" spans="1:17" ht="15">
      <c r="A6" s="194">
        <v>1</v>
      </c>
      <c r="B6" s="135" t="s">
        <v>508</v>
      </c>
      <c r="C6" s="135" t="s">
        <v>512</v>
      </c>
      <c r="D6" s="133">
        <v>27</v>
      </c>
      <c r="E6" s="133">
        <v>30</v>
      </c>
      <c r="F6" s="134"/>
      <c r="G6" s="133">
        <v>30</v>
      </c>
      <c r="H6" s="133">
        <v>30</v>
      </c>
      <c r="I6" s="133">
        <v>30</v>
      </c>
      <c r="J6" s="134">
        <v>23</v>
      </c>
      <c r="K6" s="134">
        <v>23</v>
      </c>
      <c r="L6" s="133">
        <v>30</v>
      </c>
      <c r="M6" s="134">
        <v>27</v>
      </c>
      <c r="N6" s="134">
        <v>21</v>
      </c>
      <c r="O6" s="134">
        <v>30</v>
      </c>
      <c r="P6" s="134">
        <f>D6+E6+G6+H6+I6+L6</f>
        <v>177</v>
      </c>
      <c r="Q6" s="134">
        <v>1</v>
      </c>
    </row>
    <row r="7" spans="1:17" ht="15">
      <c r="A7" s="194">
        <v>2</v>
      </c>
      <c r="B7" s="135" t="s">
        <v>509</v>
      </c>
      <c r="C7" s="136" t="s">
        <v>41</v>
      </c>
      <c r="D7" s="133">
        <v>30</v>
      </c>
      <c r="E7" s="133">
        <v>27</v>
      </c>
      <c r="F7" s="134"/>
      <c r="G7" s="134"/>
      <c r="H7" s="133">
        <v>27</v>
      </c>
      <c r="I7" s="134"/>
      <c r="J7" s="133">
        <v>30</v>
      </c>
      <c r="K7" s="133">
        <v>30</v>
      </c>
      <c r="L7" s="134"/>
      <c r="M7" s="134"/>
      <c r="N7" s="133">
        <v>30</v>
      </c>
      <c r="O7" s="134">
        <v>25</v>
      </c>
      <c r="P7" s="134">
        <f>K7+J7+H7+E7+D7+N7</f>
        <v>174</v>
      </c>
      <c r="Q7" s="134">
        <v>2</v>
      </c>
    </row>
    <row r="8" spans="1:17" ht="15">
      <c r="A8" s="194">
        <v>3</v>
      </c>
      <c r="B8" s="135" t="s">
        <v>522</v>
      </c>
      <c r="C8" s="136" t="s">
        <v>41</v>
      </c>
      <c r="D8" s="134"/>
      <c r="E8" s="134"/>
      <c r="F8" s="134"/>
      <c r="G8" s="133">
        <v>27</v>
      </c>
      <c r="H8" s="133">
        <v>25</v>
      </c>
      <c r="I8" s="133">
        <v>27</v>
      </c>
      <c r="J8" s="134"/>
      <c r="K8" s="133">
        <v>25</v>
      </c>
      <c r="L8" s="134"/>
      <c r="M8" s="134"/>
      <c r="N8" s="133">
        <v>27</v>
      </c>
      <c r="O8" s="133">
        <v>27</v>
      </c>
      <c r="P8" s="134">
        <f>SUM(O8+N8+K8+I8+H8+G8)</f>
        <v>158</v>
      </c>
      <c r="Q8" s="134">
        <v>3</v>
      </c>
    </row>
    <row r="9" spans="1:17" ht="15">
      <c r="A9" s="194">
        <v>4</v>
      </c>
      <c r="B9" s="135" t="s">
        <v>510</v>
      </c>
      <c r="C9" s="135" t="s">
        <v>512</v>
      </c>
      <c r="D9" s="133">
        <v>22</v>
      </c>
      <c r="E9" s="133">
        <v>22</v>
      </c>
      <c r="F9" s="134"/>
      <c r="G9" s="133">
        <v>25</v>
      </c>
      <c r="H9" s="134">
        <v>0</v>
      </c>
      <c r="I9" s="133">
        <v>25</v>
      </c>
      <c r="J9" s="134">
        <v>22</v>
      </c>
      <c r="K9" s="134">
        <v>21</v>
      </c>
      <c r="L9" s="133">
        <v>25</v>
      </c>
      <c r="M9" s="133">
        <v>25</v>
      </c>
      <c r="N9" s="134">
        <v>22</v>
      </c>
      <c r="O9" s="134"/>
      <c r="P9" s="134">
        <f>E9+G9+I9+J9+L9+M9</f>
        <v>144</v>
      </c>
      <c r="Q9" s="134">
        <v>4</v>
      </c>
    </row>
    <row r="10" spans="1:17" ht="15">
      <c r="A10" s="194">
        <v>5</v>
      </c>
      <c r="B10" s="135" t="s">
        <v>511</v>
      </c>
      <c r="C10" s="136" t="s">
        <v>41</v>
      </c>
      <c r="D10" s="133">
        <v>23</v>
      </c>
      <c r="E10" s="133">
        <v>23</v>
      </c>
      <c r="F10" s="134"/>
      <c r="G10" s="134">
        <v>0</v>
      </c>
      <c r="H10" s="134"/>
      <c r="I10" s="134"/>
      <c r="J10" s="133">
        <v>27</v>
      </c>
      <c r="K10" s="133">
        <v>27</v>
      </c>
      <c r="L10" s="134"/>
      <c r="M10" s="134"/>
      <c r="N10" s="133">
        <v>25</v>
      </c>
      <c r="O10" s="134"/>
      <c r="P10" s="134">
        <f>K10+J10+E10+D10+N10</f>
        <v>125</v>
      </c>
      <c r="Q10" s="134">
        <v>5</v>
      </c>
    </row>
    <row r="11" spans="1:17" ht="15">
      <c r="A11" s="194">
        <v>6</v>
      </c>
      <c r="B11" s="135" t="s">
        <v>513</v>
      </c>
      <c r="C11" s="136" t="s">
        <v>52</v>
      </c>
      <c r="D11" s="133">
        <v>25</v>
      </c>
      <c r="E11" s="133">
        <v>25</v>
      </c>
      <c r="F11" s="134"/>
      <c r="G11" s="134"/>
      <c r="H11" s="134"/>
      <c r="I11" s="134"/>
      <c r="J11" s="134"/>
      <c r="K11" s="134"/>
      <c r="L11" s="134"/>
      <c r="M11" s="134"/>
      <c r="N11" s="133">
        <v>23</v>
      </c>
      <c r="O11" s="133">
        <v>18</v>
      </c>
      <c r="P11" s="134">
        <f>SUM(O11+N11+E11+D11)</f>
        <v>91</v>
      </c>
      <c r="Q11" s="134">
        <v>6</v>
      </c>
    </row>
    <row r="12" spans="1:17" ht="15">
      <c r="A12" s="194">
        <v>7</v>
      </c>
      <c r="B12" s="135" t="s">
        <v>514</v>
      </c>
      <c r="C12" s="136" t="s">
        <v>55</v>
      </c>
      <c r="D12" s="134"/>
      <c r="E12" s="133">
        <v>21</v>
      </c>
      <c r="F12" s="134"/>
      <c r="G12" s="134"/>
      <c r="H12" s="134"/>
      <c r="I12" s="134"/>
      <c r="J12" s="133">
        <v>25</v>
      </c>
      <c r="K12" s="133">
        <v>20</v>
      </c>
      <c r="L12" s="134"/>
      <c r="M12" s="134"/>
      <c r="N12" s="134"/>
      <c r="O12" s="134"/>
      <c r="P12" s="134">
        <f>K12+J12+E12</f>
        <v>66</v>
      </c>
      <c r="Q12" s="134">
        <v>7</v>
      </c>
    </row>
    <row r="13" spans="1:17" ht="15">
      <c r="A13" s="194">
        <v>8</v>
      </c>
      <c r="B13" s="135" t="s">
        <v>515</v>
      </c>
      <c r="C13" s="136" t="s">
        <v>52</v>
      </c>
      <c r="D13" s="134"/>
      <c r="E13" s="134"/>
      <c r="F13" s="134"/>
      <c r="G13" s="134"/>
      <c r="H13" s="134"/>
      <c r="I13" s="134"/>
      <c r="J13" s="134"/>
      <c r="K13" s="133">
        <v>22</v>
      </c>
      <c r="L13" s="134"/>
      <c r="M13" s="134"/>
      <c r="N13" s="133">
        <v>20</v>
      </c>
      <c r="O13" s="133">
        <v>23</v>
      </c>
      <c r="P13" s="134">
        <v>65</v>
      </c>
      <c r="Q13" s="134">
        <v>8</v>
      </c>
    </row>
    <row r="14" spans="1:17" ht="15">
      <c r="A14" s="194">
        <v>9</v>
      </c>
      <c r="B14" s="135" t="s">
        <v>516</v>
      </c>
      <c r="C14" s="136" t="s">
        <v>41</v>
      </c>
      <c r="D14" s="134"/>
      <c r="E14" s="134"/>
      <c r="F14" s="134"/>
      <c r="G14" s="134"/>
      <c r="H14" s="134">
        <v>0</v>
      </c>
      <c r="I14" s="134">
        <v>0</v>
      </c>
      <c r="J14" s="133">
        <v>21</v>
      </c>
      <c r="K14" s="133">
        <v>19</v>
      </c>
      <c r="L14" s="134"/>
      <c r="M14" s="134"/>
      <c r="N14" s="133">
        <v>17</v>
      </c>
      <c r="O14" s="134"/>
      <c r="P14" s="134">
        <v>57</v>
      </c>
      <c r="Q14" s="134">
        <v>9</v>
      </c>
    </row>
    <row r="15" spans="1:17" ht="15">
      <c r="A15" s="194">
        <v>10</v>
      </c>
      <c r="B15" s="135" t="s">
        <v>517</v>
      </c>
      <c r="C15" s="136" t="s">
        <v>55</v>
      </c>
      <c r="D15" s="134"/>
      <c r="E15" s="134"/>
      <c r="F15" s="134"/>
      <c r="G15" s="134"/>
      <c r="H15" s="134"/>
      <c r="I15" s="134"/>
      <c r="J15" s="134"/>
      <c r="K15" s="134"/>
      <c r="L15" s="133">
        <v>27</v>
      </c>
      <c r="M15" s="133">
        <v>30</v>
      </c>
      <c r="N15" s="134"/>
      <c r="O15" s="134"/>
      <c r="P15" s="134">
        <f>L15+M15</f>
        <v>57</v>
      </c>
      <c r="Q15" s="134">
        <v>10</v>
      </c>
    </row>
    <row r="16" spans="1:17" ht="15">
      <c r="A16" s="194">
        <v>11</v>
      </c>
      <c r="B16" s="135" t="s">
        <v>518</v>
      </c>
      <c r="C16" s="136" t="s">
        <v>52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3">
        <v>18</v>
      </c>
      <c r="O16" s="133">
        <v>22</v>
      </c>
      <c r="P16" s="134">
        <v>40</v>
      </c>
      <c r="Q16" s="134">
        <v>11</v>
      </c>
    </row>
    <row r="17" spans="1:17" ht="15">
      <c r="A17" s="194">
        <v>13</v>
      </c>
      <c r="B17" s="135" t="s">
        <v>519</v>
      </c>
      <c r="C17" s="135" t="s">
        <v>521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3">
        <v>19</v>
      </c>
      <c r="O17" s="134"/>
      <c r="P17" s="134">
        <v>19</v>
      </c>
      <c r="Q17" s="134">
        <v>12</v>
      </c>
    </row>
    <row r="18" spans="1:17" ht="15">
      <c r="A18" s="194">
        <v>14</v>
      </c>
      <c r="B18" s="135" t="s">
        <v>520</v>
      </c>
      <c r="C18" s="136" t="s">
        <v>449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3">
        <v>16</v>
      </c>
      <c r="O18" s="133">
        <v>19</v>
      </c>
      <c r="P18" s="134">
        <v>16</v>
      </c>
      <c r="Q18" s="134">
        <v>13</v>
      </c>
    </row>
  </sheetData>
  <mergeCells count="6">
    <mergeCell ref="B2:Q2"/>
    <mergeCell ref="D4:F4"/>
    <mergeCell ref="G4:I4"/>
    <mergeCell ref="L4:M4"/>
    <mergeCell ref="J4:K4"/>
    <mergeCell ref="N4:O4"/>
  </mergeCells>
  <phoneticPr fontId="1" type="noConversion"/>
  <pageMargins left="0.51181102362204722" right="0.19685039370078741" top="0.78740157480314965" bottom="0.15748031496062992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6"/>
  <sheetViews>
    <sheetView view="pageBreakPreview" zoomScaleNormal="100" zoomScalePageLayoutView="93" workbookViewId="0">
      <selection activeCell="C13" sqref="C13"/>
    </sheetView>
  </sheetViews>
  <sheetFormatPr defaultColWidth="8.7109375" defaultRowHeight="12.75"/>
  <cols>
    <col min="1" max="1" width="3" customWidth="1"/>
    <col min="2" max="2" width="18.140625" customWidth="1"/>
    <col min="3" max="3" width="15.5703125" customWidth="1"/>
    <col min="4" max="4" width="9.28515625" customWidth="1"/>
    <col min="5" max="11" width="9.42578125" bestFit="1" customWidth="1"/>
    <col min="12" max="13" width="9" customWidth="1"/>
    <col min="14" max="14" width="9.5703125" customWidth="1"/>
    <col min="15" max="15" width="9.42578125" customWidth="1"/>
    <col min="16" max="16" width="9.5703125" customWidth="1"/>
    <col min="17" max="17" width="9.140625" hidden="1" customWidth="1"/>
  </cols>
  <sheetData>
    <row r="2" spans="1:18" ht="15.75">
      <c r="B2" s="158" t="s">
        <v>178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4" spans="1:18">
      <c r="A4" s="6"/>
      <c r="B4" s="12" t="s">
        <v>0</v>
      </c>
      <c r="C4" s="2" t="s">
        <v>1</v>
      </c>
      <c r="D4" s="179" t="s">
        <v>179</v>
      </c>
      <c r="E4" s="179"/>
      <c r="F4" s="179"/>
      <c r="G4" s="179" t="s">
        <v>109</v>
      </c>
      <c r="H4" s="179"/>
      <c r="I4" s="179"/>
      <c r="J4" s="14" t="s">
        <v>73</v>
      </c>
      <c r="K4" s="14"/>
      <c r="L4" s="156" t="s">
        <v>380</v>
      </c>
      <c r="M4" s="157"/>
      <c r="N4" s="35" t="s">
        <v>110</v>
      </c>
      <c r="O4" s="35"/>
      <c r="P4" s="34" t="s">
        <v>111</v>
      </c>
      <c r="Q4" s="31" t="s">
        <v>114</v>
      </c>
      <c r="R4" s="31" t="s">
        <v>114</v>
      </c>
    </row>
    <row r="5" spans="1:18" ht="15">
      <c r="A5" s="6"/>
      <c r="B5" s="19" t="s">
        <v>149</v>
      </c>
      <c r="C5" s="12"/>
      <c r="D5" s="138">
        <v>41768</v>
      </c>
      <c r="E5" s="138">
        <v>41769</v>
      </c>
      <c r="F5" s="137">
        <v>41770</v>
      </c>
      <c r="G5" s="137">
        <v>41796</v>
      </c>
      <c r="H5" s="137">
        <v>41797</v>
      </c>
      <c r="I5" s="138">
        <v>41798</v>
      </c>
      <c r="J5" s="137">
        <v>41789</v>
      </c>
      <c r="K5" s="137">
        <v>41791</v>
      </c>
      <c r="L5" s="140">
        <v>41895</v>
      </c>
      <c r="M5" s="141">
        <v>41896</v>
      </c>
      <c r="N5" s="142">
        <v>41902</v>
      </c>
      <c r="O5" s="142">
        <v>41903</v>
      </c>
      <c r="P5" s="22" t="s">
        <v>112</v>
      </c>
      <c r="Q5" s="6"/>
      <c r="R5" s="6"/>
    </row>
    <row r="6" spans="1:18">
      <c r="A6" s="12">
        <v>1</v>
      </c>
      <c r="B6" s="16" t="s">
        <v>53</v>
      </c>
      <c r="C6" s="16" t="s">
        <v>41</v>
      </c>
      <c r="D6" s="78">
        <v>30</v>
      </c>
      <c r="E6" s="78">
        <v>30</v>
      </c>
      <c r="F6" s="3">
        <v>25</v>
      </c>
      <c r="G6" s="3">
        <v>27</v>
      </c>
      <c r="H6" s="78">
        <v>30</v>
      </c>
      <c r="I6" s="3"/>
      <c r="J6" s="78">
        <v>30</v>
      </c>
      <c r="K6" s="78">
        <v>30</v>
      </c>
      <c r="L6" s="3"/>
      <c r="M6" s="3"/>
      <c r="N6" s="78">
        <v>30</v>
      </c>
      <c r="O6" s="3">
        <v>30</v>
      </c>
      <c r="P6" s="3">
        <f>D6+E6+H6+J6+K6+N6</f>
        <v>180</v>
      </c>
      <c r="Q6" s="10"/>
      <c r="R6" s="56">
        <v>1</v>
      </c>
    </row>
    <row r="7" spans="1:18">
      <c r="A7" s="12">
        <v>2</v>
      </c>
      <c r="B7" s="16" t="s">
        <v>153</v>
      </c>
      <c r="C7" s="16" t="s">
        <v>41</v>
      </c>
      <c r="D7" s="78">
        <v>27</v>
      </c>
      <c r="E7" s="3">
        <v>25</v>
      </c>
      <c r="F7" s="78">
        <v>27</v>
      </c>
      <c r="G7" s="78">
        <v>30</v>
      </c>
      <c r="H7" s="78">
        <v>25</v>
      </c>
      <c r="I7" s="3"/>
      <c r="J7" s="3"/>
      <c r="K7" s="3">
        <v>25</v>
      </c>
      <c r="L7" s="78">
        <v>30</v>
      </c>
      <c r="M7" s="78">
        <v>30</v>
      </c>
      <c r="N7" s="3">
        <v>25</v>
      </c>
      <c r="O7" s="3"/>
      <c r="P7" s="3">
        <f>D7+F7+G7+H7+L7+M7</f>
        <v>169</v>
      </c>
      <c r="Q7" s="10"/>
      <c r="R7" s="56">
        <v>2</v>
      </c>
    </row>
    <row r="8" spans="1:18">
      <c r="A8" s="12">
        <v>3</v>
      </c>
      <c r="B8" s="16" t="s">
        <v>85</v>
      </c>
      <c r="C8" s="16" t="s">
        <v>41</v>
      </c>
      <c r="D8" s="3">
        <v>23</v>
      </c>
      <c r="E8" s="78">
        <v>27</v>
      </c>
      <c r="F8" s="3">
        <v>23</v>
      </c>
      <c r="G8" s="3"/>
      <c r="H8" s="78">
        <v>27</v>
      </c>
      <c r="I8" s="78">
        <v>27</v>
      </c>
      <c r="J8" s="78">
        <v>27</v>
      </c>
      <c r="K8" s="78">
        <v>27</v>
      </c>
      <c r="L8" s="78">
        <v>27</v>
      </c>
      <c r="M8" s="3">
        <v>27</v>
      </c>
      <c r="N8" s="3">
        <v>27</v>
      </c>
      <c r="O8" s="3">
        <v>22</v>
      </c>
      <c r="P8" s="3">
        <f>E8+H8+I8+J8+K8+L8</f>
        <v>162</v>
      </c>
      <c r="Q8" s="10"/>
      <c r="R8" s="56">
        <v>3</v>
      </c>
    </row>
    <row r="9" spans="1:18">
      <c r="A9" s="12">
        <v>4</v>
      </c>
      <c r="B9" s="16" t="s">
        <v>84</v>
      </c>
      <c r="C9" s="16" t="s">
        <v>41</v>
      </c>
      <c r="D9" s="78">
        <v>25</v>
      </c>
      <c r="E9" s="78">
        <v>23</v>
      </c>
      <c r="F9" s="3">
        <v>22</v>
      </c>
      <c r="G9" s="78">
        <v>25</v>
      </c>
      <c r="H9" s="3">
        <v>23</v>
      </c>
      <c r="I9" s="78">
        <v>30</v>
      </c>
      <c r="J9" s="3">
        <v>23</v>
      </c>
      <c r="K9" s="3">
        <v>23</v>
      </c>
      <c r="L9" s="3">
        <v>23</v>
      </c>
      <c r="M9" s="78">
        <v>25</v>
      </c>
      <c r="N9" s="3">
        <v>23</v>
      </c>
      <c r="O9" s="78">
        <v>27</v>
      </c>
      <c r="P9" s="3">
        <f>SUM(O9+M9+I9+G9+E9+D9)</f>
        <v>155</v>
      </c>
      <c r="Q9" s="10"/>
      <c r="R9" s="56">
        <v>4</v>
      </c>
    </row>
    <row r="10" spans="1:18">
      <c r="A10" s="12">
        <v>5</v>
      </c>
      <c r="B10" s="16" t="s">
        <v>54</v>
      </c>
      <c r="C10" s="16" t="s">
        <v>55</v>
      </c>
      <c r="D10" s="3">
        <v>22</v>
      </c>
      <c r="E10" s="78">
        <v>22</v>
      </c>
      <c r="F10" s="78">
        <v>30</v>
      </c>
      <c r="G10" s="78">
        <v>23</v>
      </c>
      <c r="H10" s="3">
        <v>0</v>
      </c>
      <c r="I10" s="78">
        <v>25</v>
      </c>
      <c r="J10" s="3"/>
      <c r="K10" s="3">
        <v>21</v>
      </c>
      <c r="L10" s="78">
        <v>25</v>
      </c>
      <c r="M10" s="78">
        <v>23</v>
      </c>
      <c r="N10" s="3">
        <v>22</v>
      </c>
      <c r="O10" s="3">
        <v>20</v>
      </c>
      <c r="P10" s="3">
        <f>E10+F10+G10+I10+L10+M10</f>
        <v>148</v>
      </c>
      <c r="Q10" s="10"/>
      <c r="R10" s="56">
        <v>5</v>
      </c>
    </row>
    <row r="11" spans="1:18">
      <c r="A11" s="12">
        <v>6</v>
      </c>
      <c r="B11" s="21" t="s">
        <v>180</v>
      </c>
      <c r="C11" s="21" t="s">
        <v>55</v>
      </c>
      <c r="D11" s="78">
        <v>21</v>
      </c>
      <c r="E11" s="78">
        <v>21</v>
      </c>
      <c r="F11" s="78">
        <v>21</v>
      </c>
      <c r="G11" s="2"/>
      <c r="H11" s="2"/>
      <c r="I11" s="2"/>
      <c r="J11" s="2"/>
      <c r="K11" s="2"/>
      <c r="L11" s="78">
        <v>22</v>
      </c>
      <c r="M11" s="3"/>
      <c r="N11" s="3"/>
      <c r="O11" s="3"/>
      <c r="P11" s="3">
        <f>F11+E11+D11+L11</f>
        <v>85</v>
      </c>
      <c r="Q11" s="10"/>
      <c r="R11" s="56">
        <v>6</v>
      </c>
    </row>
    <row r="12" spans="1:18">
      <c r="A12" s="12">
        <v>7</v>
      </c>
      <c r="B12" s="16" t="s">
        <v>160</v>
      </c>
      <c r="C12" s="16" t="s">
        <v>41</v>
      </c>
      <c r="D12" s="3"/>
      <c r="E12" s="3"/>
      <c r="F12" s="3"/>
      <c r="G12" s="3"/>
      <c r="H12" s="78">
        <v>22</v>
      </c>
      <c r="I12" s="78">
        <v>23</v>
      </c>
      <c r="J12" s="3"/>
      <c r="K12" s="3"/>
      <c r="L12" s="3"/>
      <c r="M12" s="3"/>
      <c r="N12" s="3"/>
      <c r="O12" s="78">
        <v>21</v>
      </c>
      <c r="P12" s="3">
        <v>76</v>
      </c>
      <c r="Q12" s="10"/>
      <c r="R12" s="56">
        <v>7</v>
      </c>
    </row>
    <row r="13" spans="1:18">
      <c r="A13" s="12">
        <v>8</v>
      </c>
      <c r="B13" s="16" t="s">
        <v>448</v>
      </c>
      <c r="C13" s="16" t="s">
        <v>201</v>
      </c>
      <c r="D13" s="3"/>
      <c r="E13" s="3"/>
      <c r="F13" s="3"/>
      <c r="G13" s="3"/>
      <c r="H13" s="3"/>
      <c r="I13" s="3"/>
      <c r="J13" s="3"/>
      <c r="K13" s="3"/>
      <c r="L13" s="6"/>
      <c r="M13" s="6"/>
      <c r="N13" s="103">
        <v>21</v>
      </c>
      <c r="O13" s="120">
        <v>23</v>
      </c>
      <c r="P13" s="2">
        <v>54</v>
      </c>
      <c r="Q13" s="10"/>
      <c r="R13" s="56">
        <v>8</v>
      </c>
    </row>
    <row r="14" spans="1:18">
      <c r="A14" s="12">
        <v>9</v>
      </c>
      <c r="B14" s="55" t="s">
        <v>82</v>
      </c>
      <c r="C14" s="55" t="s">
        <v>83</v>
      </c>
      <c r="D14" s="106"/>
      <c r="E14" s="106"/>
      <c r="F14" s="106"/>
      <c r="G14" s="106"/>
      <c r="H14" s="106"/>
      <c r="I14" s="106"/>
      <c r="J14" s="106"/>
      <c r="K14" s="107">
        <v>22</v>
      </c>
      <c r="L14" s="6"/>
      <c r="M14" s="6"/>
      <c r="N14" s="6"/>
      <c r="O14" s="120">
        <v>25</v>
      </c>
      <c r="P14" s="2">
        <v>47</v>
      </c>
      <c r="Q14" s="6"/>
      <c r="R14" s="11">
        <v>9</v>
      </c>
    </row>
    <row r="15" spans="1:18">
      <c r="A15" s="12">
        <v>10</v>
      </c>
      <c r="B15" s="55" t="s">
        <v>384</v>
      </c>
      <c r="C15" s="55" t="s">
        <v>55</v>
      </c>
      <c r="D15" s="98"/>
      <c r="E15" s="98"/>
      <c r="F15" s="98"/>
      <c r="G15" s="98"/>
      <c r="H15" s="98"/>
      <c r="I15" s="98"/>
      <c r="J15" s="107">
        <v>25</v>
      </c>
      <c r="K15" s="98"/>
      <c r="L15" s="3"/>
      <c r="M15" s="3"/>
      <c r="N15" s="3"/>
      <c r="O15" s="3"/>
      <c r="P15" s="3">
        <v>25</v>
      </c>
      <c r="Q15" s="6"/>
      <c r="R15" s="11">
        <v>10</v>
      </c>
    </row>
    <row r="16" spans="1:18">
      <c r="A16" s="12">
        <v>11</v>
      </c>
      <c r="B16" s="16" t="s">
        <v>385</v>
      </c>
      <c r="C16" s="16" t="s">
        <v>41</v>
      </c>
      <c r="D16" s="2"/>
      <c r="E16" s="2"/>
      <c r="F16" s="2"/>
      <c r="G16" s="2"/>
      <c r="H16" s="2"/>
      <c r="I16" s="2"/>
      <c r="J16" s="2"/>
      <c r="K16" s="78">
        <v>20</v>
      </c>
      <c r="L16" s="6"/>
      <c r="M16" s="6"/>
      <c r="N16" s="6"/>
      <c r="O16" s="6"/>
      <c r="P16" s="2">
        <v>20</v>
      </c>
      <c r="Q16" s="6"/>
      <c r="R16" s="11">
        <v>11</v>
      </c>
    </row>
  </sheetData>
  <mergeCells count="4">
    <mergeCell ref="D4:F4"/>
    <mergeCell ref="G4:I4"/>
    <mergeCell ref="B2:P2"/>
    <mergeCell ref="L4:M4"/>
  </mergeCells>
  <phoneticPr fontId="1" type="noConversion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5"/>
  <sheetViews>
    <sheetView view="pageBreakPreview" zoomScale="80" zoomScaleNormal="100" zoomScalePageLayoutView="112" workbookViewId="0">
      <selection activeCell="Q6" sqref="Q6:Q35"/>
    </sheetView>
  </sheetViews>
  <sheetFormatPr defaultColWidth="8.7109375" defaultRowHeight="12.75"/>
  <cols>
    <col min="1" max="1" width="2.85546875" customWidth="1"/>
    <col min="2" max="2" width="18.140625" customWidth="1"/>
    <col min="3" max="3" width="17.85546875" customWidth="1"/>
    <col min="4" max="11" width="9" bestFit="1" customWidth="1"/>
    <col min="12" max="13" width="9" customWidth="1"/>
    <col min="14" max="16" width="9.28515625" customWidth="1"/>
  </cols>
  <sheetData>
    <row r="2" spans="1:19" ht="15.75">
      <c r="B2" s="158" t="s">
        <v>181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4" spans="1:19">
      <c r="B4" s="12" t="s">
        <v>0</v>
      </c>
      <c r="C4" s="2" t="s">
        <v>1</v>
      </c>
      <c r="D4" s="179" t="s">
        <v>433</v>
      </c>
      <c r="E4" s="179"/>
      <c r="F4" s="179"/>
      <c r="G4" s="179" t="s">
        <v>109</v>
      </c>
      <c r="H4" s="179"/>
      <c r="I4" s="179"/>
      <c r="J4" s="14" t="s">
        <v>73</v>
      </c>
      <c r="K4" s="14"/>
      <c r="L4" s="156" t="s">
        <v>380</v>
      </c>
      <c r="M4" s="157"/>
      <c r="N4" s="28" t="s">
        <v>110</v>
      </c>
      <c r="O4" s="27"/>
      <c r="P4" s="32" t="s">
        <v>111</v>
      </c>
      <c r="Q4" s="24" t="s">
        <v>113</v>
      </c>
    </row>
    <row r="5" spans="1:19" ht="15">
      <c r="A5" s="6"/>
      <c r="B5" s="19" t="s">
        <v>152</v>
      </c>
      <c r="C5" s="12"/>
      <c r="D5" s="149">
        <v>41768</v>
      </c>
      <c r="E5" s="150">
        <v>41769</v>
      </c>
      <c r="F5" s="151">
        <v>41770</v>
      </c>
      <c r="G5" s="151">
        <v>41796</v>
      </c>
      <c r="H5" s="151">
        <v>41797</v>
      </c>
      <c r="I5" s="150">
        <v>41798</v>
      </c>
      <c r="J5" s="151">
        <v>41789</v>
      </c>
      <c r="K5" s="151">
        <v>41791</v>
      </c>
      <c r="L5" s="140">
        <v>41895</v>
      </c>
      <c r="M5" s="141">
        <v>41896</v>
      </c>
      <c r="N5" s="142">
        <v>41902</v>
      </c>
      <c r="O5" s="142">
        <v>41903</v>
      </c>
      <c r="P5" s="33" t="s">
        <v>159</v>
      </c>
      <c r="Q5" s="24"/>
      <c r="R5" s="7"/>
      <c r="S5" s="7"/>
    </row>
    <row r="6" spans="1:19">
      <c r="A6" s="12">
        <v>1</v>
      </c>
      <c r="B6" s="16" t="s">
        <v>47</v>
      </c>
      <c r="C6" s="16" t="s">
        <v>41</v>
      </c>
      <c r="D6" s="3"/>
      <c r="E6" s="3"/>
      <c r="F6" s="3"/>
      <c r="G6" s="78">
        <v>25</v>
      </c>
      <c r="H6" s="78">
        <v>30</v>
      </c>
      <c r="I6" s="3"/>
      <c r="J6" s="78">
        <v>27</v>
      </c>
      <c r="K6" s="78">
        <v>30</v>
      </c>
      <c r="L6" s="3"/>
      <c r="M6" s="78">
        <v>27</v>
      </c>
      <c r="N6" s="57">
        <v>25</v>
      </c>
      <c r="O6" s="108">
        <v>30</v>
      </c>
      <c r="P6" s="3">
        <f>SUM(O6+M6+K6+J6+H6+G6)</f>
        <v>169</v>
      </c>
      <c r="Q6" s="3">
        <v>1</v>
      </c>
    </row>
    <row r="7" spans="1:19">
      <c r="A7" s="12">
        <v>2</v>
      </c>
      <c r="B7" s="16" t="s">
        <v>126</v>
      </c>
      <c r="C7" s="16" t="s">
        <v>41</v>
      </c>
      <c r="D7" s="78">
        <v>30</v>
      </c>
      <c r="E7" s="78">
        <v>30</v>
      </c>
      <c r="F7" s="3"/>
      <c r="G7" s="3"/>
      <c r="H7" s="3"/>
      <c r="I7" s="78">
        <v>27</v>
      </c>
      <c r="J7" s="3"/>
      <c r="K7" s="78">
        <v>25</v>
      </c>
      <c r="L7" s="47"/>
      <c r="M7" s="47"/>
      <c r="N7" s="81">
        <v>30</v>
      </c>
      <c r="O7" s="81">
        <v>27</v>
      </c>
      <c r="P7" s="46">
        <f>SUM(O7+N7+I7+E7+D7+K7)</f>
        <v>169</v>
      </c>
      <c r="Q7" s="3">
        <v>2</v>
      </c>
    </row>
    <row r="8" spans="1:19">
      <c r="A8" s="12">
        <v>3</v>
      </c>
      <c r="B8" s="16" t="s">
        <v>86</v>
      </c>
      <c r="C8" s="16" t="s">
        <v>41</v>
      </c>
      <c r="D8" s="3"/>
      <c r="E8" s="3"/>
      <c r="F8" s="3"/>
      <c r="G8" s="57">
        <v>23</v>
      </c>
      <c r="H8" s="108">
        <v>25</v>
      </c>
      <c r="I8" s="108">
        <v>30</v>
      </c>
      <c r="J8" s="78">
        <v>30</v>
      </c>
      <c r="K8" s="78">
        <v>27</v>
      </c>
      <c r="L8" s="3"/>
      <c r="M8" s="78">
        <v>23</v>
      </c>
      <c r="N8" s="78">
        <v>27</v>
      </c>
      <c r="O8" s="3">
        <v>21</v>
      </c>
      <c r="P8" s="57">
        <f>H8+I8+J8+K8+M8+N8</f>
        <v>162</v>
      </c>
      <c r="Q8" s="46">
        <v>3</v>
      </c>
    </row>
    <row r="9" spans="1:19">
      <c r="A9" s="12">
        <v>4</v>
      </c>
      <c r="B9" s="15" t="s">
        <v>60</v>
      </c>
      <c r="C9" s="16" t="s">
        <v>52</v>
      </c>
      <c r="D9" s="108">
        <v>21</v>
      </c>
      <c r="E9" s="108">
        <v>22</v>
      </c>
      <c r="F9" s="57"/>
      <c r="G9" s="3"/>
      <c r="H9" s="3">
        <v>0</v>
      </c>
      <c r="I9" s="3"/>
      <c r="J9" s="78">
        <v>23</v>
      </c>
      <c r="K9" s="78">
        <v>22</v>
      </c>
      <c r="L9" s="3"/>
      <c r="M9" s="78">
        <v>22</v>
      </c>
      <c r="N9" s="78">
        <v>20</v>
      </c>
      <c r="O9" s="3">
        <v>20</v>
      </c>
      <c r="P9" s="59">
        <f>K9+J9+E9+D9+M9+N9</f>
        <v>130</v>
      </c>
      <c r="Q9" s="46">
        <v>4</v>
      </c>
    </row>
    <row r="10" spans="1:19">
      <c r="A10" s="12">
        <v>5</v>
      </c>
      <c r="B10" s="16" t="s">
        <v>56</v>
      </c>
      <c r="C10" s="16" t="s">
        <v>55</v>
      </c>
      <c r="D10" s="81">
        <v>27</v>
      </c>
      <c r="E10" s="81">
        <v>27</v>
      </c>
      <c r="F10" s="46"/>
      <c r="G10" s="58"/>
      <c r="H10" s="58"/>
      <c r="I10" s="58"/>
      <c r="J10" s="46"/>
      <c r="K10" s="79">
        <v>20</v>
      </c>
      <c r="L10" s="3"/>
      <c r="M10" s="78">
        <v>25</v>
      </c>
      <c r="N10" s="3"/>
      <c r="O10" s="3"/>
      <c r="P10" s="3">
        <f>K10+E10+D10+M10</f>
        <v>99</v>
      </c>
      <c r="Q10" s="3">
        <v>5</v>
      </c>
    </row>
    <row r="11" spans="1:19">
      <c r="A11" s="12">
        <v>6</v>
      </c>
      <c r="B11" s="16" t="s">
        <v>162</v>
      </c>
      <c r="C11" s="16" t="s">
        <v>41</v>
      </c>
      <c r="D11" s="3"/>
      <c r="E11" s="3"/>
      <c r="F11" s="3"/>
      <c r="G11" s="3"/>
      <c r="H11" s="78">
        <v>27</v>
      </c>
      <c r="I11" s="78">
        <v>25</v>
      </c>
      <c r="J11" s="3"/>
      <c r="K11" s="3"/>
      <c r="L11" s="3"/>
      <c r="M11" s="3"/>
      <c r="N11" s="78">
        <v>17</v>
      </c>
      <c r="O11" s="78">
        <v>18</v>
      </c>
      <c r="P11" s="3">
        <f>SUM(O11+N11+I11+H11)</f>
        <v>87</v>
      </c>
      <c r="Q11" s="3">
        <v>6</v>
      </c>
    </row>
    <row r="12" spans="1:19">
      <c r="A12" s="12">
        <v>7</v>
      </c>
      <c r="B12" s="16" t="s">
        <v>57</v>
      </c>
      <c r="C12" s="16" t="s">
        <v>59</v>
      </c>
      <c r="D12" s="78">
        <v>25</v>
      </c>
      <c r="E12" s="78">
        <v>25</v>
      </c>
      <c r="F12" s="3"/>
      <c r="G12" s="81">
        <v>27</v>
      </c>
      <c r="H12" s="46">
        <v>0</v>
      </c>
      <c r="I12" s="42"/>
      <c r="J12" s="3"/>
      <c r="K12" s="3"/>
      <c r="L12" s="3"/>
      <c r="M12" s="3"/>
      <c r="N12" s="3"/>
      <c r="O12" s="3"/>
      <c r="P12" s="3">
        <f>G12+E12+D12</f>
        <v>77</v>
      </c>
      <c r="Q12" s="46">
        <v>7</v>
      </c>
    </row>
    <row r="13" spans="1:19">
      <c r="A13" s="12">
        <v>8</v>
      </c>
      <c r="B13" s="16" t="s">
        <v>58</v>
      </c>
      <c r="C13" s="16" t="s">
        <v>41</v>
      </c>
      <c r="D13" s="3"/>
      <c r="E13" s="3"/>
      <c r="F13" s="3"/>
      <c r="G13" s="78">
        <v>22</v>
      </c>
      <c r="H13" s="78">
        <v>23</v>
      </c>
      <c r="I13" s="78">
        <v>23</v>
      </c>
      <c r="J13" s="3"/>
      <c r="K13" s="3"/>
      <c r="L13" s="57"/>
      <c r="M13" s="57"/>
      <c r="N13" s="3"/>
      <c r="O13" s="3"/>
      <c r="P13" s="3">
        <f>I13+H13+G13</f>
        <v>68</v>
      </c>
      <c r="Q13" s="46">
        <v>8</v>
      </c>
    </row>
    <row r="14" spans="1:19">
      <c r="A14" s="12">
        <v>9</v>
      </c>
      <c r="B14" s="21" t="s">
        <v>62</v>
      </c>
      <c r="C14" s="21" t="s">
        <v>55</v>
      </c>
      <c r="D14" s="78">
        <v>20</v>
      </c>
      <c r="E14" s="78">
        <v>23</v>
      </c>
      <c r="F14" s="2"/>
      <c r="G14" s="2"/>
      <c r="H14" s="2"/>
      <c r="I14" s="2"/>
      <c r="J14" s="2"/>
      <c r="K14" s="2"/>
      <c r="L14" s="3"/>
      <c r="M14" s="78">
        <v>21</v>
      </c>
      <c r="N14" s="3"/>
      <c r="O14" s="3"/>
      <c r="P14" s="3">
        <f>D14+E14+M14</f>
        <v>64</v>
      </c>
      <c r="Q14" s="3">
        <v>9</v>
      </c>
    </row>
    <row r="15" spans="1:19">
      <c r="A15" s="12">
        <v>10</v>
      </c>
      <c r="B15" s="109" t="s">
        <v>182</v>
      </c>
      <c r="C15" s="109" t="s">
        <v>55</v>
      </c>
      <c r="D15" s="78">
        <v>22</v>
      </c>
      <c r="E15" s="2"/>
      <c r="F15" s="2"/>
      <c r="G15" s="2"/>
      <c r="H15" s="2"/>
      <c r="I15" s="2"/>
      <c r="J15" s="2"/>
      <c r="K15" s="2"/>
      <c r="L15" s="3"/>
      <c r="M15" s="78">
        <v>30</v>
      </c>
      <c r="N15" s="3"/>
      <c r="O15" s="3"/>
      <c r="P15" s="3">
        <f>D15+M15</f>
        <v>52</v>
      </c>
      <c r="Q15" s="46">
        <v>10</v>
      </c>
    </row>
    <row r="16" spans="1:19">
      <c r="A16" s="12">
        <v>11</v>
      </c>
      <c r="B16" s="16" t="s">
        <v>166</v>
      </c>
      <c r="C16" s="16" t="s">
        <v>67</v>
      </c>
      <c r="D16" s="3"/>
      <c r="E16" s="3"/>
      <c r="F16" s="3"/>
      <c r="G16" s="78">
        <v>30</v>
      </c>
      <c r="H16" s="3"/>
      <c r="I16" s="3"/>
      <c r="J16" s="3"/>
      <c r="K16" s="3"/>
      <c r="L16" s="3"/>
      <c r="M16" s="3"/>
      <c r="N16" s="78">
        <v>19</v>
      </c>
      <c r="O16" s="3"/>
      <c r="P16" s="3">
        <v>49</v>
      </c>
      <c r="Q16" s="3">
        <v>11</v>
      </c>
    </row>
    <row r="17" spans="1:17">
      <c r="A17" s="12">
        <v>12</v>
      </c>
      <c r="B17" s="16" t="s">
        <v>89</v>
      </c>
      <c r="C17" s="16" t="s">
        <v>67</v>
      </c>
      <c r="D17" s="3"/>
      <c r="E17" s="3"/>
      <c r="F17" s="3"/>
      <c r="G17" s="3"/>
      <c r="H17" s="3"/>
      <c r="I17" s="3"/>
      <c r="J17" s="78">
        <v>25</v>
      </c>
      <c r="K17" s="78">
        <v>23</v>
      </c>
      <c r="L17" s="3"/>
      <c r="M17" s="3"/>
      <c r="N17" s="3"/>
      <c r="O17" s="3"/>
      <c r="P17" s="3">
        <f>K17+J17</f>
        <v>48</v>
      </c>
      <c r="Q17" s="46">
        <v>12</v>
      </c>
    </row>
    <row r="18" spans="1:17">
      <c r="A18" s="12">
        <v>13</v>
      </c>
      <c r="B18" s="21" t="s">
        <v>99</v>
      </c>
      <c r="C18" s="21" t="s">
        <v>41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8">
        <v>23</v>
      </c>
      <c r="O18" s="78">
        <v>25</v>
      </c>
      <c r="P18" s="3">
        <v>48</v>
      </c>
      <c r="Q18" s="3">
        <v>13</v>
      </c>
    </row>
    <row r="19" spans="1:17">
      <c r="A19" s="12">
        <v>14</v>
      </c>
      <c r="B19" s="16" t="s">
        <v>465</v>
      </c>
      <c r="C19" s="16" t="s">
        <v>135</v>
      </c>
      <c r="D19" s="3"/>
      <c r="E19" s="3"/>
      <c r="F19" s="3"/>
      <c r="G19" s="3"/>
      <c r="H19" s="3"/>
      <c r="I19" s="3"/>
      <c r="J19" s="57"/>
      <c r="K19" s="57"/>
      <c r="L19" s="3"/>
      <c r="M19" s="3"/>
      <c r="N19" s="78">
        <v>22</v>
      </c>
      <c r="O19" s="78">
        <v>23</v>
      </c>
      <c r="P19" s="3">
        <v>45</v>
      </c>
      <c r="Q19" s="3">
        <v>14</v>
      </c>
    </row>
    <row r="20" spans="1:17">
      <c r="A20" s="12">
        <v>15</v>
      </c>
      <c r="B20" s="110" t="s">
        <v>386</v>
      </c>
      <c r="C20" s="110" t="s">
        <v>135</v>
      </c>
      <c r="D20" s="2"/>
      <c r="E20" s="2"/>
      <c r="F20" s="2"/>
      <c r="G20" s="2"/>
      <c r="H20" s="2"/>
      <c r="I20" s="2"/>
      <c r="J20" s="78">
        <v>21</v>
      </c>
      <c r="K20" s="78">
        <v>21</v>
      </c>
      <c r="L20" s="3"/>
      <c r="M20" s="3"/>
      <c r="N20" s="3"/>
      <c r="O20" s="3"/>
      <c r="P20" s="3">
        <v>42</v>
      </c>
      <c r="Q20" s="46">
        <v>15</v>
      </c>
    </row>
    <row r="21" spans="1:17">
      <c r="A21" s="12">
        <v>16</v>
      </c>
      <c r="B21" s="16" t="s">
        <v>467</v>
      </c>
      <c r="C21" s="16" t="s">
        <v>201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8">
        <v>18</v>
      </c>
      <c r="O21" s="78">
        <v>22</v>
      </c>
      <c r="P21" s="3">
        <v>40</v>
      </c>
      <c r="Q21" s="46">
        <v>16</v>
      </c>
    </row>
    <row r="22" spans="1:17">
      <c r="A22" s="12">
        <v>17</v>
      </c>
      <c r="B22" s="110" t="s">
        <v>387</v>
      </c>
      <c r="C22" s="110" t="s">
        <v>388</v>
      </c>
      <c r="D22" s="2"/>
      <c r="E22" s="2"/>
      <c r="F22" s="2"/>
      <c r="G22" s="2"/>
      <c r="H22" s="2"/>
      <c r="I22" s="2"/>
      <c r="J22" s="78">
        <v>20</v>
      </c>
      <c r="K22" s="78">
        <v>18</v>
      </c>
      <c r="L22" s="3"/>
      <c r="M22" s="3"/>
      <c r="N22" s="3"/>
      <c r="O22" s="3"/>
      <c r="P22" s="3">
        <v>38</v>
      </c>
      <c r="Q22" s="3">
        <v>17</v>
      </c>
    </row>
    <row r="23" spans="1:17">
      <c r="A23" s="12">
        <v>18</v>
      </c>
      <c r="B23" s="16" t="s">
        <v>468</v>
      </c>
      <c r="C23" s="16" t="s">
        <v>201</v>
      </c>
      <c r="D23" s="3"/>
      <c r="E23" s="3"/>
      <c r="F23" s="3"/>
      <c r="G23" s="3"/>
      <c r="H23" s="3"/>
      <c r="I23" s="3"/>
      <c r="J23" s="3"/>
      <c r="K23" s="3"/>
      <c r="L23" s="11"/>
      <c r="M23" s="11"/>
      <c r="N23" s="103">
        <v>16</v>
      </c>
      <c r="O23" s="103">
        <v>16</v>
      </c>
      <c r="P23" s="11">
        <v>32</v>
      </c>
      <c r="Q23" s="3">
        <v>18</v>
      </c>
    </row>
    <row r="24" spans="1:17">
      <c r="A24" s="12">
        <v>19</v>
      </c>
      <c r="B24" s="16" t="s">
        <v>137</v>
      </c>
      <c r="C24" s="16" t="s">
        <v>55</v>
      </c>
      <c r="D24" s="78">
        <v>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23</v>
      </c>
      <c r="Q24" s="46">
        <v>19</v>
      </c>
    </row>
    <row r="25" spans="1:17">
      <c r="A25" s="12">
        <v>20</v>
      </c>
      <c r="B25" s="110" t="s">
        <v>389</v>
      </c>
      <c r="C25" s="110" t="s">
        <v>41</v>
      </c>
      <c r="D25" s="2"/>
      <c r="E25" s="2"/>
      <c r="F25" s="2"/>
      <c r="G25" s="2"/>
      <c r="H25" s="2"/>
      <c r="I25" s="2"/>
      <c r="J25" s="78">
        <v>22</v>
      </c>
      <c r="K25" s="2"/>
      <c r="L25" s="3"/>
      <c r="M25" s="3"/>
      <c r="N25" s="3"/>
      <c r="O25" s="3"/>
      <c r="P25" s="3">
        <v>22</v>
      </c>
      <c r="Q25" s="46">
        <v>20</v>
      </c>
    </row>
    <row r="26" spans="1:17">
      <c r="A26" s="12">
        <v>21</v>
      </c>
      <c r="B26" s="16" t="s">
        <v>466</v>
      </c>
      <c r="C26" s="16" t="s">
        <v>201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8">
        <v>21</v>
      </c>
      <c r="O26" s="3"/>
      <c r="P26" s="3">
        <v>21</v>
      </c>
      <c r="Q26" s="3">
        <v>21</v>
      </c>
    </row>
    <row r="27" spans="1:17">
      <c r="A27" s="12">
        <v>22</v>
      </c>
      <c r="B27" s="21" t="s">
        <v>142</v>
      </c>
      <c r="C27" s="16" t="s">
        <v>55</v>
      </c>
      <c r="D27" s="3"/>
      <c r="E27" s="3"/>
      <c r="F27" s="3"/>
      <c r="G27" s="3"/>
      <c r="H27" s="3"/>
      <c r="I27" s="3"/>
      <c r="J27" s="78">
        <v>19</v>
      </c>
      <c r="K27" s="3"/>
      <c r="L27" s="3"/>
      <c r="M27" s="3"/>
      <c r="N27" s="3"/>
      <c r="O27" s="3"/>
      <c r="P27" s="3">
        <v>19</v>
      </c>
      <c r="Q27" s="46">
        <v>22</v>
      </c>
    </row>
    <row r="28" spans="1:17">
      <c r="A28" s="12">
        <v>23</v>
      </c>
      <c r="B28" s="16" t="s">
        <v>155</v>
      </c>
      <c r="C28" s="16" t="s">
        <v>55</v>
      </c>
      <c r="D28" s="3"/>
      <c r="E28" s="3"/>
      <c r="F28" s="3"/>
      <c r="G28" s="3"/>
      <c r="H28" s="3"/>
      <c r="I28" s="3"/>
      <c r="J28" s="3"/>
      <c r="K28" s="78">
        <v>19</v>
      </c>
      <c r="L28" s="3"/>
      <c r="M28" s="3"/>
      <c r="N28" s="3"/>
      <c r="O28" s="3"/>
      <c r="P28" s="3">
        <v>19</v>
      </c>
      <c r="Q28" s="3">
        <v>23</v>
      </c>
    </row>
    <row r="29" spans="1:17">
      <c r="A29" s="12">
        <v>24</v>
      </c>
      <c r="B29" s="16" t="s">
        <v>469</v>
      </c>
      <c r="C29" s="16" t="s">
        <v>248</v>
      </c>
      <c r="D29" s="3"/>
      <c r="E29" s="3"/>
      <c r="F29" s="3"/>
      <c r="G29" s="3"/>
      <c r="H29" s="3"/>
      <c r="I29" s="3"/>
      <c r="J29" s="3"/>
      <c r="K29" s="3"/>
      <c r="L29" s="6"/>
      <c r="M29" s="6"/>
      <c r="N29" s="103">
        <v>15</v>
      </c>
      <c r="O29" s="11"/>
      <c r="P29" s="11">
        <v>15</v>
      </c>
      <c r="Q29" s="46">
        <v>24</v>
      </c>
    </row>
    <row r="30" spans="1:17">
      <c r="A30" s="12">
        <v>25</v>
      </c>
      <c r="B30" s="16" t="s">
        <v>143</v>
      </c>
      <c r="C30" s="16" t="s">
        <v>41</v>
      </c>
      <c r="D30" s="3"/>
      <c r="E30" s="3"/>
      <c r="F30" s="3"/>
      <c r="G30" s="3"/>
      <c r="H30" s="3"/>
      <c r="I30" s="3"/>
      <c r="J30" s="3"/>
      <c r="K30" s="3"/>
      <c r="L30" s="6"/>
      <c r="M30" s="6"/>
      <c r="N30" s="11"/>
      <c r="O30" s="11"/>
      <c r="P30" s="6"/>
      <c r="Q30" s="3">
        <v>25</v>
      </c>
    </row>
    <row r="31" spans="1:17">
      <c r="A31" s="12">
        <v>26</v>
      </c>
      <c r="B31" s="16" t="s">
        <v>139</v>
      </c>
      <c r="C31" s="16" t="s">
        <v>41</v>
      </c>
      <c r="D31" s="3"/>
      <c r="E31" s="3"/>
      <c r="F31" s="3"/>
      <c r="G31" s="3"/>
      <c r="H31" s="3"/>
      <c r="I31" s="3"/>
      <c r="J31" s="3"/>
      <c r="K31" s="3"/>
      <c r="L31" s="6"/>
      <c r="M31" s="6"/>
      <c r="N31" s="11"/>
      <c r="O31" s="11"/>
      <c r="P31" s="6"/>
      <c r="Q31" s="3">
        <v>26</v>
      </c>
    </row>
    <row r="32" spans="1:17">
      <c r="A32" s="12">
        <v>27</v>
      </c>
      <c r="B32" s="16" t="s">
        <v>140</v>
      </c>
      <c r="C32" s="16" t="s">
        <v>141</v>
      </c>
      <c r="D32" s="3"/>
      <c r="E32" s="3"/>
      <c r="F32" s="3"/>
      <c r="G32" s="3"/>
      <c r="H32" s="3"/>
      <c r="I32" s="3"/>
      <c r="J32" s="3"/>
      <c r="K32" s="3"/>
      <c r="L32" s="6"/>
      <c r="M32" s="6"/>
      <c r="N32" s="11"/>
      <c r="O32" s="11"/>
      <c r="P32" s="6"/>
      <c r="Q32" s="46">
        <v>27</v>
      </c>
    </row>
    <row r="33" spans="1:17">
      <c r="A33" s="12">
        <v>28</v>
      </c>
      <c r="B33" s="21" t="s">
        <v>183</v>
      </c>
      <c r="C33" s="21" t="s">
        <v>74</v>
      </c>
      <c r="D33" s="2"/>
      <c r="E33" s="2"/>
      <c r="F33" s="2"/>
      <c r="G33" s="2"/>
      <c r="H33" s="2"/>
      <c r="I33" s="2"/>
      <c r="J33" s="2"/>
      <c r="K33" s="2"/>
      <c r="L33" s="6"/>
      <c r="M33" s="6"/>
      <c r="N33" s="11"/>
      <c r="O33" s="11"/>
      <c r="P33" s="6"/>
      <c r="Q33" s="46">
        <v>28</v>
      </c>
    </row>
    <row r="34" spans="1:17">
      <c r="A34" s="12">
        <v>29</v>
      </c>
      <c r="B34" s="21" t="s">
        <v>174</v>
      </c>
      <c r="C34" s="21" t="s">
        <v>74</v>
      </c>
      <c r="D34" s="2"/>
      <c r="E34" s="2"/>
      <c r="F34" s="2"/>
      <c r="G34" s="2"/>
      <c r="H34" s="2"/>
      <c r="I34" s="2"/>
      <c r="J34" s="2"/>
      <c r="K34" s="2"/>
      <c r="L34" s="6"/>
      <c r="M34" s="6"/>
      <c r="N34" s="11"/>
      <c r="O34" s="11"/>
      <c r="P34" s="6"/>
      <c r="Q34" s="3">
        <v>29</v>
      </c>
    </row>
    <row r="35" spans="1:17">
      <c r="A35" s="12">
        <v>30</v>
      </c>
      <c r="B35" s="21" t="s">
        <v>66</v>
      </c>
      <c r="C35" s="21" t="s">
        <v>52</v>
      </c>
      <c r="D35" s="2"/>
      <c r="E35" s="2"/>
      <c r="F35" s="2"/>
      <c r="G35" s="2"/>
      <c r="H35" s="2"/>
      <c r="I35" s="2"/>
      <c r="J35" s="2"/>
      <c r="K35" s="2"/>
      <c r="L35" s="6"/>
      <c r="M35" s="6"/>
      <c r="N35" s="6"/>
      <c r="O35" s="6"/>
      <c r="P35" s="6"/>
      <c r="Q35" s="3">
        <v>30</v>
      </c>
    </row>
  </sheetData>
  <autoFilter ref="P5:P27"/>
  <mergeCells count="4">
    <mergeCell ref="B2:O2"/>
    <mergeCell ref="D4:F4"/>
    <mergeCell ref="G4:I4"/>
    <mergeCell ref="L4:M4"/>
  </mergeCells>
  <phoneticPr fontId="1" type="noConversion"/>
  <pageMargins left="0.11811023622047245" right="0.11811023622047245" top="0.35433070866141736" bottom="0.35433070866141736" header="0.31496062992125984" footer="0.31496062992125984"/>
  <pageSetup paperSize="9"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0"/>
  <sheetViews>
    <sheetView view="pageBreakPreview" zoomScale="80" zoomScaleNormal="80" zoomScalePageLayoutView="98" workbookViewId="0">
      <selection activeCell="Q6" sqref="Q6:Q20"/>
    </sheetView>
  </sheetViews>
  <sheetFormatPr defaultColWidth="8.7109375" defaultRowHeight="12.75"/>
  <cols>
    <col min="1" max="1" width="3" customWidth="1"/>
    <col min="2" max="2" width="23.7109375" style="99" customWidth="1"/>
    <col min="3" max="3" width="17.85546875" customWidth="1"/>
    <col min="4" max="4" width="9.28515625" customWidth="1"/>
    <col min="5" max="11" width="9.42578125" bestFit="1" customWidth="1"/>
    <col min="12" max="13" width="9" customWidth="1"/>
    <col min="14" max="15" width="9.42578125" bestFit="1" customWidth="1"/>
    <col min="16" max="16" width="8.85546875" style="1" bestFit="1" customWidth="1"/>
  </cols>
  <sheetData>
    <row r="2" spans="1:17" ht="15.75">
      <c r="B2" s="158" t="s">
        <v>178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4" spans="1:17">
      <c r="A4" s="6" t="s">
        <v>163</v>
      </c>
      <c r="B4" s="111" t="s">
        <v>0</v>
      </c>
      <c r="C4" s="22" t="s">
        <v>1</v>
      </c>
      <c r="D4" s="165" t="s">
        <v>434</v>
      </c>
      <c r="E4" s="166"/>
      <c r="F4" s="167"/>
      <c r="G4" s="168" t="s">
        <v>48</v>
      </c>
      <c r="H4" s="169"/>
      <c r="I4" s="170"/>
      <c r="J4" s="162" t="s">
        <v>73</v>
      </c>
      <c r="K4" s="163"/>
      <c r="L4" s="156" t="s">
        <v>380</v>
      </c>
      <c r="M4" s="157"/>
      <c r="N4" s="165" t="s">
        <v>2</v>
      </c>
      <c r="O4" s="167"/>
      <c r="P4" s="22" t="s">
        <v>111</v>
      </c>
      <c r="Q4" s="34" t="s">
        <v>114</v>
      </c>
    </row>
    <row r="5" spans="1:17" ht="15">
      <c r="B5" s="100" t="s">
        <v>150</v>
      </c>
      <c r="C5" s="12"/>
      <c r="D5" s="137">
        <v>41768</v>
      </c>
      <c r="E5" s="137">
        <v>41769</v>
      </c>
      <c r="F5" s="137">
        <v>41770</v>
      </c>
      <c r="G5" s="137">
        <v>41796</v>
      </c>
      <c r="H5" s="137">
        <v>41797</v>
      </c>
      <c r="I5" s="138">
        <v>41798</v>
      </c>
      <c r="J5" s="139">
        <v>41486</v>
      </c>
      <c r="K5" s="139">
        <v>41426</v>
      </c>
      <c r="L5" s="140">
        <v>41895</v>
      </c>
      <c r="M5" s="141">
        <v>41896</v>
      </c>
      <c r="N5" s="142">
        <v>41902</v>
      </c>
      <c r="O5" s="142">
        <v>41903</v>
      </c>
      <c r="P5" s="22" t="s">
        <v>112</v>
      </c>
      <c r="Q5" s="24"/>
    </row>
    <row r="6" spans="1:17" ht="14.25">
      <c r="A6" s="11">
        <v>1</v>
      </c>
      <c r="B6" s="114" t="s">
        <v>105</v>
      </c>
      <c r="C6" s="115" t="s">
        <v>67</v>
      </c>
      <c r="D6" s="116">
        <v>27</v>
      </c>
      <c r="E6" s="116">
        <v>27</v>
      </c>
      <c r="F6" s="115"/>
      <c r="G6" s="116">
        <v>30</v>
      </c>
      <c r="H6" s="115"/>
      <c r="I6" s="115">
        <v>0</v>
      </c>
      <c r="J6" s="116">
        <v>30</v>
      </c>
      <c r="K6" s="116">
        <v>30</v>
      </c>
      <c r="L6" s="117"/>
      <c r="M6" s="116">
        <v>27</v>
      </c>
      <c r="N6" s="115">
        <v>27</v>
      </c>
      <c r="O6" s="115">
        <v>27</v>
      </c>
      <c r="P6" s="115">
        <f>K6+J6+G6+E6+D6+M6</f>
        <v>171</v>
      </c>
      <c r="Q6" s="153">
        <v>1</v>
      </c>
    </row>
    <row r="7" spans="1:17" ht="14.25">
      <c r="A7" s="11">
        <v>2</v>
      </c>
      <c r="B7" s="114" t="s">
        <v>61</v>
      </c>
      <c r="C7" s="115" t="s">
        <v>55</v>
      </c>
      <c r="D7" s="116">
        <v>25</v>
      </c>
      <c r="E7" s="116">
        <v>30</v>
      </c>
      <c r="F7" s="115"/>
      <c r="G7" s="115"/>
      <c r="H7" s="115"/>
      <c r="I7" s="115"/>
      <c r="J7" s="115"/>
      <c r="K7" s="152">
        <v>23</v>
      </c>
      <c r="L7" s="117"/>
      <c r="M7" s="116">
        <v>30</v>
      </c>
      <c r="N7" s="116">
        <v>30</v>
      </c>
      <c r="O7" s="116">
        <v>25</v>
      </c>
      <c r="P7" s="115">
        <f>SUM(O7+N7+M7+K7+E7+D7)</f>
        <v>163</v>
      </c>
      <c r="Q7" s="153">
        <v>2</v>
      </c>
    </row>
    <row r="8" spans="1:17" ht="14.25">
      <c r="A8" s="11">
        <v>3</v>
      </c>
      <c r="B8" s="118" t="s">
        <v>127</v>
      </c>
      <c r="C8" s="119" t="s">
        <v>41</v>
      </c>
      <c r="D8" s="116">
        <v>30</v>
      </c>
      <c r="E8" s="116">
        <v>25</v>
      </c>
      <c r="F8" s="115"/>
      <c r="G8" s="116">
        <v>27</v>
      </c>
      <c r="H8" s="115">
        <v>0</v>
      </c>
      <c r="I8" s="115">
        <v>0</v>
      </c>
      <c r="J8" s="122">
        <v>20</v>
      </c>
      <c r="K8" s="122">
        <v>22</v>
      </c>
      <c r="L8" s="117"/>
      <c r="M8" s="116">
        <v>25</v>
      </c>
      <c r="N8" s="116">
        <v>23</v>
      </c>
      <c r="O8" s="116">
        <v>23</v>
      </c>
      <c r="P8" s="115">
        <f>SUM(O8+N8+M8+G8+E8+D8)</f>
        <v>153</v>
      </c>
      <c r="Q8" s="153">
        <v>3</v>
      </c>
    </row>
    <row r="9" spans="1:17" ht="14.25">
      <c r="A9" s="11">
        <v>4</v>
      </c>
      <c r="B9" s="114" t="s">
        <v>144</v>
      </c>
      <c r="C9" s="115" t="s">
        <v>41</v>
      </c>
      <c r="D9" s="115"/>
      <c r="E9" s="115"/>
      <c r="F9" s="115"/>
      <c r="G9" s="116">
        <v>23</v>
      </c>
      <c r="H9" s="115">
        <v>0</v>
      </c>
      <c r="I9" s="115"/>
      <c r="J9" s="116">
        <v>19</v>
      </c>
      <c r="K9" s="116">
        <v>16</v>
      </c>
      <c r="L9" s="117"/>
      <c r="M9" s="115"/>
      <c r="N9" s="116">
        <v>22</v>
      </c>
      <c r="O9" s="116">
        <v>22</v>
      </c>
      <c r="P9" s="115">
        <f>SUM(O9+N9+K9+J9+G9)</f>
        <v>102</v>
      </c>
      <c r="Q9" s="153">
        <v>4</v>
      </c>
    </row>
    <row r="10" spans="1:17" ht="14.25">
      <c r="A10" s="11">
        <v>5</v>
      </c>
      <c r="B10" s="114" t="s">
        <v>138</v>
      </c>
      <c r="C10" s="115" t="s">
        <v>41</v>
      </c>
      <c r="D10" s="115"/>
      <c r="E10" s="115"/>
      <c r="F10" s="115"/>
      <c r="G10" s="116">
        <v>25</v>
      </c>
      <c r="H10" s="116">
        <v>30</v>
      </c>
      <c r="I10" s="115"/>
      <c r="J10" s="116">
        <v>21</v>
      </c>
      <c r="K10" s="116">
        <v>20</v>
      </c>
      <c r="L10" s="117"/>
      <c r="M10" s="115"/>
      <c r="N10" s="115"/>
      <c r="O10" s="115"/>
      <c r="P10" s="115">
        <f>K10+J10+H10+G10</f>
        <v>96</v>
      </c>
      <c r="Q10" s="153">
        <v>5</v>
      </c>
    </row>
    <row r="11" spans="1:17" ht="14.25">
      <c r="A11" s="11">
        <v>6</v>
      </c>
      <c r="B11" s="114" t="s">
        <v>87</v>
      </c>
      <c r="C11" s="115" t="s">
        <v>41</v>
      </c>
      <c r="D11" s="115"/>
      <c r="E11" s="115"/>
      <c r="F11" s="115"/>
      <c r="G11" s="115"/>
      <c r="H11" s="115"/>
      <c r="I11" s="115"/>
      <c r="J11" s="116">
        <v>23</v>
      </c>
      <c r="K11" s="116">
        <v>17</v>
      </c>
      <c r="L11" s="117"/>
      <c r="M11" s="115"/>
      <c r="N11" s="116">
        <v>25</v>
      </c>
      <c r="O11" s="116">
        <v>30</v>
      </c>
      <c r="P11" s="115">
        <f>SUM(O11+N11+K11+J11)</f>
        <v>95</v>
      </c>
      <c r="Q11" s="153">
        <v>6</v>
      </c>
    </row>
    <row r="12" spans="1:17" ht="14.25">
      <c r="A12" s="11">
        <v>7</v>
      </c>
      <c r="B12" s="114" t="s">
        <v>58</v>
      </c>
      <c r="C12" s="115" t="s">
        <v>41</v>
      </c>
      <c r="D12" s="116">
        <v>23</v>
      </c>
      <c r="E12" s="116">
        <v>23</v>
      </c>
      <c r="F12" s="115"/>
      <c r="G12" s="115"/>
      <c r="H12" s="115"/>
      <c r="I12" s="115"/>
      <c r="J12" s="115"/>
      <c r="K12" s="116">
        <v>21</v>
      </c>
      <c r="L12" s="117"/>
      <c r="M12" s="115"/>
      <c r="N12" s="115"/>
      <c r="O12" s="115"/>
      <c r="P12" s="115">
        <f>K12+E12+D12</f>
        <v>67</v>
      </c>
      <c r="Q12" s="153">
        <v>7</v>
      </c>
    </row>
    <row r="13" spans="1:17" ht="14.25">
      <c r="A13" s="11">
        <v>8</v>
      </c>
      <c r="B13" s="114" t="s">
        <v>390</v>
      </c>
      <c r="C13" s="115" t="s">
        <v>135</v>
      </c>
      <c r="D13" s="115"/>
      <c r="E13" s="115"/>
      <c r="F13" s="115"/>
      <c r="G13" s="115"/>
      <c r="H13" s="115"/>
      <c r="I13" s="115"/>
      <c r="J13" s="116">
        <v>27</v>
      </c>
      <c r="K13" s="116">
        <v>27</v>
      </c>
      <c r="L13" s="117"/>
      <c r="M13" s="115"/>
      <c r="N13" s="115"/>
      <c r="O13" s="115"/>
      <c r="P13" s="115">
        <v>54</v>
      </c>
      <c r="Q13" s="153">
        <v>8</v>
      </c>
    </row>
    <row r="14" spans="1:17" ht="14.25">
      <c r="A14" s="11">
        <v>9</v>
      </c>
      <c r="B14" s="114" t="s">
        <v>391</v>
      </c>
      <c r="C14" s="115" t="s">
        <v>135</v>
      </c>
      <c r="D14" s="115"/>
      <c r="E14" s="115"/>
      <c r="F14" s="115"/>
      <c r="G14" s="115"/>
      <c r="H14" s="115"/>
      <c r="I14" s="115"/>
      <c r="J14" s="116">
        <v>27</v>
      </c>
      <c r="K14" s="116">
        <v>25</v>
      </c>
      <c r="L14" s="117"/>
      <c r="M14" s="115"/>
      <c r="N14" s="115"/>
      <c r="O14" s="115"/>
      <c r="P14" s="115">
        <v>52</v>
      </c>
      <c r="Q14" s="153">
        <v>9</v>
      </c>
    </row>
    <row r="15" spans="1:17" ht="14.25">
      <c r="A15" s="11">
        <v>10</v>
      </c>
      <c r="B15" s="114" t="s">
        <v>392</v>
      </c>
      <c r="C15" s="115" t="s">
        <v>141</v>
      </c>
      <c r="D15" s="115"/>
      <c r="E15" s="115"/>
      <c r="F15" s="115"/>
      <c r="G15" s="115"/>
      <c r="H15" s="115"/>
      <c r="I15" s="115"/>
      <c r="J15" s="116">
        <v>17</v>
      </c>
      <c r="K15" s="116">
        <v>18</v>
      </c>
      <c r="L15" s="117"/>
      <c r="M15" s="115"/>
      <c r="N15" s="115"/>
      <c r="O15" s="115"/>
      <c r="P15" s="115">
        <v>35</v>
      </c>
      <c r="Q15" s="153">
        <v>10</v>
      </c>
    </row>
    <row r="16" spans="1:17" ht="14.25">
      <c r="A16" s="11">
        <v>11</v>
      </c>
      <c r="B16" s="114" t="s">
        <v>60</v>
      </c>
      <c r="C16" s="115" t="s">
        <v>52</v>
      </c>
      <c r="D16" s="115"/>
      <c r="E16" s="115"/>
      <c r="F16" s="115"/>
      <c r="G16" s="115"/>
      <c r="H16" s="115"/>
      <c r="I16" s="116">
        <v>30</v>
      </c>
      <c r="J16" s="115"/>
      <c r="K16" s="115"/>
      <c r="L16" s="117"/>
      <c r="M16" s="115"/>
      <c r="N16" s="115"/>
      <c r="O16" s="115"/>
      <c r="P16" s="115">
        <v>30</v>
      </c>
      <c r="Q16" s="153">
        <v>11</v>
      </c>
    </row>
    <row r="17" spans="1:17" ht="14.25">
      <c r="A17" s="11">
        <v>12</v>
      </c>
      <c r="B17" s="114" t="s">
        <v>88</v>
      </c>
      <c r="C17" s="115" t="s">
        <v>52</v>
      </c>
      <c r="D17" s="115"/>
      <c r="E17" s="115"/>
      <c r="F17" s="115"/>
      <c r="G17" s="115"/>
      <c r="H17" s="115"/>
      <c r="I17" s="115"/>
      <c r="J17" s="116">
        <v>22</v>
      </c>
      <c r="K17" s="115"/>
      <c r="L17" s="117"/>
      <c r="M17" s="115"/>
      <c r="N17" s="115"/>
      <c r="O17" s="115"/>
      <c r="P17" s="115">
        <v>22</v>
      </c>
      <c r="Q17" s="153">
        <v>12</v>
      </c>
    </row>
    <row r="18" spans="1:17" ht="14.25">
      <c r="A18" s="11">
        <v>13</v>
      </c>
      <c r="B18" s="114" t="s">
        <v>286</v>
      </c>
      <c r="C18" s="115" t="s">
        <v>55</v>
      </c>
      <c r="D18" s="116">
        <v>22</v>
      </c>
      <c r="E18" s="115"/>
      <c r="F18" s="115"/>
      <c r="G18" s="115"/>
      <c r="H18" s="115"/>
      <c r="I18" s="115"/>
      <c r="J18" s="115"/>
      <c r="K18" s="115"/>
      <c r="L18" s="117"/>
      <c r="M18" s="115"/>
      <c r="N18" s="115"/>
      <c r="O18" s="115"/>
      <c r="P18" s="115">
        <v>22</v>
      </c>
      <c r="Q18" s="153">
        <v>13</v>
      </c>
    </row>
    <row r="19" spans="1:17" ht="14.25">
      <c r="A19" s="11">
        <v>14</v>
      </c>
      <c r="B19" s="114" t="s">
        <v>393</v>
      </c>
      <c r="C19" s="115" t="s">
        <v>135</v>
      </c>
      <c r="D19" s="115"/>
      <c r="E19" s="115"/>
      <c r="F19" s="115"/>
      <c r="G19" s="115"/>
      <c r="H19" s="115"/>
      <c r="I19" s="115"/>
      <c r="J19" s="115"/>
      <c r="K19" s="116">
        <v>19</v>
      </c>
      <c r="L19" s="117"/>
      <c r="M19" s="115"/>
      <c r="N19" s="115"/>
      <c r="O19" s="115"/>
      <c r="P19" s="115">
        <v>19</v>
      </c>
      <c r="Q19" s="153">
        <v>14</v>
      </c>
    </row>
    <row r="20" spans="1:17" ht="14.25">
      <c r="A20" s="11">
        <v>15</v>
      </c>
      <c r="B20" s="114" t="s">
        <v>145</v>
      </c>
      <c r="C20" s="115" t="s">
        <v>141</v>
      </c>
      <c r="D20" s="115"/>
      <c r="E20" s="115"/>
      <c r="F20" s="115"/>
      <c r="G20" s="115"/>
      <c r="H20" s="115"/>
      <c r="I20" s="115"/>
      <c r="J20" s="116">
        <v>18</v>
      </c>
      <c r="K20" s="115"/>
      <c r="L20" s="117"/>
      <c r="M20" s="115"/>
      <c r="N20" s="115"/>
      <c r="O20" s="115"/>
      <c r="P20" s="115">
        <v>18</v>
      </c>
      <c r="Q20" s="153">
        <v>15</v>
      </c>
    </row>
  </sheetData>
  <autoFilter ref="P4:P5">
    <sortState ref="B4:T12">
      <sortCondition descending="1" ref="F3:F12"/>
    </sortState>
  </autoFilter>
  <mergeCells count="6">
    <mergeCell ref="B2:N2"/>
    <mergeCell ref="D4:F4"/>
    <mergeCell ref="G4:I4"/>
    <mergeCell ref="J4:K4"/>
    <mergeCell ref="N4:O4"/>
    <mergeCell ref="L4:M4"/>
  </mergeCells>
  <phoneticPr fontId="1" type="noConversion"/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7"/>
  <sheetViews>
    <sheetView tabSelected="1" view="pageBreakPreview" zoomScale="80" zoomScaleNormal="80" zoomScalePageLayoutView="87" workbookViewId="0">
      <selection activeCell="Q28" sqref="Q28"/>
    </sheetView>
  </sheetViews>
  <sheetFormatPr defaultColWidth="8.7109375" defaultRowHeight="12.75"/>
  <cols>
    <col min="1" max="1" width="3" customWidth="1"/>
    <col min="2" max="2" width="18.85546875" customWidth="1"/>
    <col min="3" max="3" width="18.28515625" customWidth="1"/>
    <col min="4" max="4" width="9.28515625" customWidth="1"/>
    <col min="5" max="11" width="9.42578125" bestFit="1" customWidth="1"/>
    <col min="12" max="13" width="9" customWidth="1"/>
    <col min="14" max="15" width="9.42578125" bestFit="1" customWidth="1"/>
    <col min="16" max="16" width="8.85546875" style="4" bestFit="1" customWidth="1"/>
  </cols>
  <sheetData>
    <row r="2" spans="1:17" ht="15.75">
      <c r="B2" s="158" t="s">
        <v>435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4" spans="1:17">
      <c r="A4" s="6"/>
      <c r="B4" s="37" t="s">
        <v>0</v>
      </c>
      <c r="C4" s="22" t="s">
        <v>1</v>
      </c>
      <c r="D4" s="165" t="s">
        <v>436</v>
      </c>
      <c r="E4" s="166"/>
      <c r="F4" s="167"/>
      <c r="G4" s="168" t="s">
        <v>48</v>
      </c>
      <c r="H4" s="169"/>
      <c r="I4" s="169"/>
      <c r="J4" s="162" t="s">
        <v>73</v>
      </c>
      <c r="K4" s="164"/>
      <c r="L4" s="156" t="s">
        <v>380</v>
      </c>
      <c r="M4" s="157"/>
      <c r="N4" s="165" t="s">
        <v>2</v>
      </c>
      <c r="O4" s="167"/>
      <c r="P4" s="22" t="s">
        <v>111</v>
      </c>
      <c r="Q4" s="34" t="s">
        <v>114</v>
      </c>
    </row>
    <row r="5" spans="1:17" ht="15">
      <c r="A5" s="6"/>
      <c r="B5" s="20" t="s">
        <v>151</v>
      </c>
      <c r="C5" s="14"/>
      <c r="D5" s="137">
        <v>41768</v>
      </c>
      <c r="E5" s="137">
        <v>41769</v>
      </c>
      <c r="F5" s="137">
        <v>41770</v>
      </c>
      <c r="G5" s="137">
        <v>41796</v>
      </c>
      <c r="H5" s="137">
        <v>41797</v>
      </c>
      <c r="I5" s="137">
        <v>41798</v>
      </c>
      <c r="J5" s="139">
        <v>41425</v>
      </c>
      <c r="K5" s="139">
        <v>41426</v>
      </c>
      <c r="L5" s="140">
        <v>41895</v>
      </c>
      <c r="M5" s="141">
        <v>41896</v>
      </c>
      <c r="N5" s="142">
        <v>41902</v>
      </c>
      <c r="O5" s="142">
        <v>41903</v>
      </c>
      <c r="P5" s="22" t="s">
        <v>112</v>
      </c>
      <c r="Q5" s="24"/>
    </row>
    <row r="6" spans="1:17">
      <c r="A6" s="2">
        <v>1</v>
      </c>
      <c r="B6" s="39" t="s">
        <v>68</v>
      </c>
      <c r="C6" s="21" t="s">
        <v>55</v>
      </c>
      <c r="D6" s="78">
        <v>30</v>
      </c>
      <c r="E6" s="78">
        <v>27</v>
      </c>
      <c r="F6" s="2"/>
      <c r="G6" s="3">
        <v>25</v>
      </c>
      <c r="H6" s="3">
        <v>22</v>
      </c>
      <c r="I6" s="2"/>
      <c r="J6" s="2"/>
      <c r="K6" s="78">
        <v>30</v>
      </c>
      <c r="L6" s="103">
        <v>30</v>
      </c>
      <c r="M6" s="103">
        <v>30</v>
      </c>
      <c r="N6" s="11"/>
      <c r="O6" s="103">
        <v>30</v>
      </c>
      <c r="P6" s="2">
        <f>SUM(O6+M6+L6+K6+E6+D6)</f>
        <v>177</v>
      </c>
      <c r="Q6" s="6">
        <v>1</v>
      </c>
    </row>
    <row r="7" spans="1:17">
      <c r="A7" s="2">
        <v>2</v>
      </c>
      <c r="B7" s="39" t="s">
        <v>63</v>
      </c>
      <c r="C7" s="16" t="s">
        <v>67</v>
      </c>
      <c r="D7" s="78">
        <v>27</v>
      </c>
      <c r="E7" s="3">
        <v>23</v>
      </c>
      <c r="F7" s="2"/>
      <c r="G7" s="2"/>
      <c r="H7" s="78">
        <v>30</v>
      </c>
      <c r="I7" s="2"/>
      <c r="J7" s="3">
        <v>25</v>
      </c>
      <c r="K7" s="78">
        <v>27</v>
      </c>
      <c r="L7" s="103">
        <v>27</v>
      </c>
      <c r="M7" s="103">
        <v>27</v>
      </c>
      <c r="N7" s="103">
        <v>30</v>
      </c>
      <c r="O7" s="11"/>
      <c r="P7" s="2">
        <f>D7+H7+K7+L7+M7+N7</f>
        <v>168</v>
      </c>
      <c r="Q7" s="6">
        <v>2</v>
      </c>
    </row>
    <row r="8" spans="1:17">
      <c r="A8" s="2">
        <v>3</v>
      </c>
      <c r="B8" s="39" t="s">
        <v>165</v>
      </c>
      <c r="C8" s="16" t="s">
        <v>41</v>
      </c>
      <c r="D8" s="78">
        <v>25</v>
      </c>
      <c r="E8" s="2">
        <v>0</v>
      </c>
      <c r="F8" s="2"/>
      <c r="G8" s="78">
        <v>30</v>
      </c>
      <c r="H8" s="78">
        <v>25</v>
      </c>
      <c r="I8" s="2"/>
      <c r="J8" s="78">
        <v>22</v>
      </c>
      <c r="K8" s="78">
        <v>20</v>
      </c>
      <c r="L8" s="103">
        <v>22</v>
      </c>
      <c r="M8" s="11"/>
      <c r="N8" s="11"/>
      <c r="O8" s="11"/>
      <c r="P8" s="2">
        <f>K8+J8+H8+G8+D8+L8</f>
        <v>144</v>
      </c>
      <c r="Q8" s="6">
        <v>3</v>
      </c>
    </row>
    <row r="9" spans="1:17">
      <c r="A9" s="2">
        <v>4</v>
      </c>
      <c r="B9" s="39" t="s">
        <v>64</v>
      </c>
      <c r="C9" s="21" t="s">
        <v>55</v>
      </c>
      <c r="D9" s="78">
        <v>22</v>
      </c>
      <c r="E9" s="78">
        <v>22</v>
      </c>
      <c r="F9" s="2"/>
      <c r="G9" s="2"/>
      <c r="H9" s="2"/>
      <c r="I9" s="2"/>
      <c r="J9" s="78">
        <v>21</v>
      </c>
      <c r="K9" s="3">
        <v>19</v>
      </c>
      <c r="L9" s="103">
        <v>25</v>
      </c>
      <c r="M9" s="103">
        <v>25</v>
      </c>
      <c r="N9" s="103">
        <v>27</v>
      </c>
      <c r="O9" s="11">
        <v>21</v>
      </c>
      <c r="P9" s="2">
        <f>E9+D9+L9+M9+J9+N9</f>
        <v>142</v>
      </c>
      <c r="Q9" s="6">
        <v>4</v>
      </c>
    </row>
    <row r="10" spans="1:17">
      <c r="A10" s="2">
        <v>5</v>
      </c>
      <c r="B10" s="39" t="s">
        <v>71</v>
      </c>
      <c r="C10" s="16" t="s">
        <v>41</v>
      </c>
      <c r="D10" s="2"/>
      <c r="E10" s="2"/>
      <c r="F10" s="2"/>
      <c r="G10" s="78">
        <v>23</v>
      </c>
      <c r="H10" s="78">
        <v>27</v>
      </c>
      <c r="I10" s="2"/>
      <c r="J10" s="2"/>
      <c r="K10" s="78">
        <v>25</v>
      </c>
      <c r="L10" s="103">
        <v>23</v>
      </c>
      <c r="M10" s="103">
        <v>23</v>
      </c>
      <c r="N10" s="11"/>
      <c r="O10" s="11"/>
      <c r="P10" s="2">
        <f>K10+H10+G10+L10+M10</f>
        <v>121</v>
      </c>
      <c r="Q10" s="6">
        <v>5</v>
      </c>
    </row>
    <row r="11" spans="1:17">
      <c r="A11" s="2">
        <v>6</v>
      </c>
      <c r="B11" s="39" t="s">
        <v>164</v>
      </c>
      <c r="C11" s="16" t="s">
        <v>41</v>
      </c>
      <c r="D11" s="2"/>
      <c r="E11" s="2"/>
      <c r="F11" s="2"/>
      <c r="G11" s="78">
        <v>22</v>
      </c>
      <c r="H11" s="2">
        <v>0</v>
      </c>
      <c r="I11" s="2"/>
      <c r="J11" s="78">
        <v>19</v>
      </c>
      <c r="K11" s="78">
        <v>21</v>
      </c>
      <c r="L11" s="11"/>
      <c r="M11" s="11"/>
      <c r="N11" s="11"/>
      <c r="O11" s="103">
        <v>20</v>
      </c>
      <c r="P11" s="2">
        <f>SUM(O11+K11+J11+G11)</f>
        <v>82</v>
      </c>
      <c r="Q11" s="6">
        <v>6</v>
      </c>
    </row>
    <row r="12" spans="1:17">
      <c r="A12" s="2">
        <v>7</v>
      </c>
      <c r="B12" s="39" t="s">
        <v>70</v>
      </c>
      <c r="C12" s="16" t="s">
        <v>55</v>
      </c>
      <c r="D12" s="78">
        <v>23</v>
      </c>
      <c r="E12" s="78">
        <v>30</v>
      </c>
      <c r="F12" s="2"/>
      <c r="G12" s="2"/>
      <c r="H12" s="2"/>
      <c r="I12" s="2"/>
      <c r="J12" s="2"/>
      <c r="K12" s="2"/>
      <c r="L12" s="103">
        <v>21</v>
      </c>
      <c r="M12" s="11"/>
      <c r="N12" s="11"/>
      <c r="O12" s="11"/>
      <c r="P12" s="2">
        <v>74</v>
      </c>
      <c r="Q12" s="6">
        <v>7</v>
      </c>
    </row>
    <row r="13" spans="1:17">
      <c r="A13" s="2">
        <v>8</v>
      </c>
      <c r="B13" s="40" t="s">
        <v>131</v>
      </c>
      <c r="C13" s="21" t="s">
        <v>41</v>
      </c>
      <c r="D13" s="2"/>
      <c r="E13" s="2"/>
      <c r="F13" s="2"/>
      <c r="G13" s="2"/>
      <c r="H13" s="2"/>
      <c r="I13" s="2"/>
      <c r="J13" s="78">
        <v>30</v>
      </c>
      <c r="K13" s="2"/>
      <c r="L13" s="11"/>
      <c r="M13" s="11"/>
      <c r="N13" s="103">
        <v>21</v>
      </c>
      <c r="O13" s="103">
        <v>23</v>
      </c>
      <c r="P13" s="2">
        <f>SUM(O13+N13+J13)</f>
        <v>74</v>
      </c>
      <c r="Q13" s="6">
        <v>8</v>
      </c>
    </row>
    <row r="14" spans="1:17">
      <c r="A14" s="2">
        <v>9</v>
      </c>
      <c r="B14" s="40" t="s">
        <v>130</v>
      </c>
      <c r="C14" s="21" t="s">
        <v>41</v>
      </c>
      <c r="D14" s="2"/>
      <c r="E14" s="2"/>
      <c r="F14" s="2"/>
      <c r="G14" s="78">
        <v>27</v>
      </c>
      <c r="H14" s="78">
        <v>23</v>
      </c>
      <c r="I14" s="2"/>
      <c r="J14" s="78">
        <v>23</v>
      </c>
      <c r="K14" s="2"/>
      <c r="L14" s="11"/>
      <c r="M14" s="11"/>
      <c r="N14" s="11"/>
      <c r="O14" s="11"/>
      <c r="P14" s="2">
        <f>J14+H14+G14</f>
        <v>73</v>
      </c>
      <c r="Q14" s="6">
        <v>9</v>
      </c>
    </row>
    <row r="15" spans="1:17">
      <c r="A15" s="2">
        <v>10</v>
      </c>
      <c r="B15" s="39" t="s">
        <v>108</v>
      </c>
      <c r="C15" s="16" t="s">
        <v>52</v>
      </c>
      <c r="D15" s="2"/>
      <c r="E15" s="2"/>
      <c r="F15" s="2"/>
      <c r="G15" s="2"/>
      <c r="H15" s="2"/>
      <c r="I15" s="2"/>
      <c r="J15" s="2"/>
      <c r="K15" s="78">
        <v>22</v>
      </c>
      <c r="L15" s="11"/>
      <c r="M15" s="11"/>
      <c r="N15" s="103">
        <v>22</v>
      </c>
      <c r="O15" s="103">
        <v>27</v>
      </c>
      <c r="P15" s="2">
        <f>SUM(O15+N15+K15)</f>
        <v>71</v>
      </c>
      <c r="Q15" s="6">
        <v>10</v>
      </c>
    </row>
    <row r="16" spans="1:17">
      <c r="A16" s="2">
        <v>11</v>
      </c>
      <c r="B16" s="40" t="s">
        <v>134</v>
      </c>
      <c r="C16" s="21" t="s">
        <v>135</v>
      </c>
      <c r="D16" s="2"/>
      <c r="E16" s="2"/>
      <c r="F16" s="2"/>
      <c r="G16" s="2"/>
      <c r="H16" s="2"/>
      <c r="I16" s="2"/>
      <c r="J16" s="78">
        <v>17</v>
      </c>
      <c r="K16" s="78">
        <v>15</v>
      </c>
      <c r="L16" s="11"/>
      <c r="M16" s="11"/>
      <c r="N16" s="103">
        <v>19</v>
      </c>
      <c r="O16" s="103">
        <v>17</v>
      </c>
      <c r="P16" s="2">
        <f>SUM(O16+N16+K16+J16)</f>
        <v>68</v>
      </c>
      <c r="Q16" s="6">
        <v>11</v>
      </c>
    </row>
    <row r="17" spans="1:17">
      <c r="A17" s="2">
        <v>12</v>
      </c>
      <c r="B17" s="40" t="s">
        <v>136</v>
      </c>
      <c r="C17" s="21" t="s">
        <v>135</v>
      </c>
      <c r="D17" s="2"/>
      <c r="E17" s="2"/>
      <c r="F17" s="2"/>
      <c r="G17" s="2"/>
      <c r="H17" s="2"/>
      <c r="I17" s="2"/>
      <c r="J17" s="2"/>
      <c r="K17" s="78">
        <v>17</v>
      </c>
      <c r="L17" s="11"/>
      <c r="M17" s="11"/>
      <c r="N17" s="103">
        <v>20</v>
      </c>
      <c r="O17" s="103">
        <v>18</v>
      </c>
      <c r="P17" s="2">
        <f>SUM(O17+N17+K17)</f>
        <v>55</v>
      </c>
      <c r="Q17" s="6">
        <v>12</v>
      </c>
    </row>
    <row r="18" spans="1:17">
      <c r="A18" s="2">
        <v>13</v>
      </c>
      <c r="B18" s="39" t="s">
        <v>394</v>
      </c>
      <c r="C18" s="16" t="s">
        <v>41</v>
      </c>
      <c r="D18" s="2"/>
      <c r="E18" s="2"/>
      <c r="F18" s="2"/>
      <c r="G18" s="2"/>
      <c r="H18" s="2"/>
      <c r="I18" s="2"/>
      <c r="J18" s="78">
        <v>27</v>
      </c>
      <c r="K18" s="78">
        <v>23</v>
      </c>
      <c r="L18" s="11"/>
      <c r="M18" s="11"/>
      <c r="N18" s="11"/>
      <c r="O18" s="11"/>
      <c r="P18" s="2">
        <v>50</v>
      </c>
      <c r="Q18" s="6">
        <v>13</v>
      </c>
    </row>
    <row r="19" spans="1:17">
      <c r="A19" s="2">
        <v>14</v>
      </c>
      <c r="B19" s="40" t="s">
        <v>471</v>
      </c>
      <c r="C19" s="21" t="s">
        <v>96</v>
      </c>
      <c r="D19" s="2"/>
      <c r="E19" s="2"/>
      <c r="F19" s="2"/>
      <c r="G19" s="2"/>
      <c r="H19" s="2"/>
      <c r="I19" s="2"/>
      <c r="J19" s="2"/>
      <c r="K19" s="2"/>
      <c r="L19" s="11"/>
      <c r="M19" s="11"/>
      <c r="N19" s="103">
        <v>23</v>
      </c>
      <c r="O19" s="103">
        <v>25</v>
      </c>
      <c r="P19" s="2">
        <v>48</v>
      </c>
      <c r="Q19" s="6">
        <v>14</v>
      </c>
    </row>
    <row r="20" spans="1:17">
      <c r="A20" s="2">
        <v>15</v>
      </c>
      <c r="B20" s="40" t="s">
        <v>133</v>
      </c>
      <c r="C20" s="21" t="s">
        <v>81</v>
      </c>
      <c r="D20" s="2"/>
      <c r="E20" s="2"/>
      <c r="F20" s="2"/>
      <c r="G20" s="2"/>
      <c r="H20" s="2"/>
      <c r="I20" s="2"/>
      <c r="J20" s="2"/>
      <c r="K20" s="2"/>
      <c r="L20" s="6"/>
      <c r="M20" s="6"/>
      <c r="N20" s="103">
        <v>25</v>
      </c>
      <c r="O20" s="103">
        <v>22</v>
      </c>
      <c r="P20" s="2">
        <v>47</v>
      </c>
      <c r="Q20" s="6">
        <v>15</v>
      </c>
    </row>
    <row r="21" spans="1:17">
      <c r="A21" s="2">
        <v>16</v>
      </c>
      <c r="B21" s="39" t="s">
        <v>69</v>
      </c>
      <c r="C21" s="16" t="s">
        <v>72</v>
      </c>
      <c r="D21" s="78">
        <v>21</v>
      </c>
      <c r="E21" s="78">
        <v>25</v>
      </c>
      <c r="F21" s="2"/>
      <c r="G21" s="2"/>
      <c r="H21" s="2"/>
      <c r="I21" s="2"/>
      <c r="J21" s="2"/>
      <c r="K21" s="2"/>
      <c r="L21" s="11"/>
      <c r="M21" s="11"/>
      <c r="N21" s="11"/>
      <c r="O21" s="11"/>
      <c r="P21" s="2">
        <f>E21+D21</f>
        <v>46</v>
      </c>
      <c r="Q21" s="6">
        <v>16</v>
      </c>
    </row>
    <row r="22" spans="1:17">
      <c r="A22" s="2">
        <v>17</v>
      </c>
      <c r="B22" s="39" t="s">
        <v>287</v>
      </c>
      <c r="C22" s="16" t="s">
        <v>55</v>
      </c>
      <c r="D22" s="2"/>
      <c r="E22" s="78">
        <v>21</v>
      </c>
      <c r="F22" s="2"/>
      <c r="G22" s="2"/>
      <c r="H22" s="2"/>
      <c r="I22" s="2"/>
      <c r="J22" s="2"/>
      <c r="K22" s="2"/>
      <c r="L22" s="11"/>
      <c r="M22" s="103">
        <v>22</v>
      </c>
      <c r="N22" s="11"/>
      <c r="O22" s="11"/>
      <c r="P22" s="2">
        <v>43</v>
      </c>
      <c r="Q22" s="6">
        <v>17</v>
      </c>
    </row>
    <row r="23" spans="1:17">
      <c r="A23" s="2">
        <v>18</v>
      </c>
      <c r="B23" s="16" t="s">
        <v>65</v>
      </c>
      <c r="C23" s="21" t="s">
        <v>55</v>
      </c>
      <c r="D23" s="78">
        <v>20</v>
      </c>
      <c r="E23" s="2"/>
      <c r="F23" s="2"/>
      <c r="G23" s="2"/>
      <c r="H23" s="2"/>
      <c r="I23" s="2"/>
      <c r="J23" s="2"/>
      <c r="K23" s="2"/>
      <c r="L23" s="103">
        <v>20</v>
      </c>
      <c r="M23" s="11"/>
      <c r="N23" s="11"/>
      <c r="O23" s="11"/>
      <c r="P23" s="2">
        <v>40</v>
      </c>
      <c r="Q23" s="6">
        <v>18</v>
      </c>
    </row>
    <row r="24" spans="1:17">
      <c r="A24" s="2">
        <v>19</v>
      </c>
      <c r="B24" s="21" t="s">
        <v>132</v>
      </c>
      <c r="C24" s="21" t="s">
        <v>41</v>
      </c>
      <c r="D24" s="2"/>
      <c r="E24" s="2"/>
      <c r="F24" s="2"/>
      <c r="G24" s="2"/>
      <c r="H24" s="2"/>
      <c r="I24" s="2"/>
      <c r="J24" s="78">
        <v>18</v>
      </c>
      <c r="K24" s="78">
        <v>18</v>
      </c>
      <c r="L24" s="11"/>
      <c r="M24" s="11"/>
      <c r="N24" s="11"/>
      <c r="O24" s="11"/>
      <c r="P24" s="2">
        <v>36</v>
      </c>
      <c r="Q24" s="6">
        <v>19</v>
      </c>
    </row>
    <row r="25" spans="1:17">
      <c r="A25" s="2">
        <v>20</v>
      </c>
      <c r="B25" s="21" t="s">
        <v>154</v>
      </c>
      <c r="C25" s="16" t="s">
        <v>41</v>
      </c>
      <c r="D25" s="2"/>
      <c r="E25" s="2"/>
      <c r="F25" s="2"/>
      <c r="G25" s="2"/>
      <c r="H25" s="2"/>
      <c r="I25" s="2"/>
      <c r="J25" s="78">
        <v>20</v>
      </c>
      <c r="K25" s="78">
        <v>16</v>
      </c>
      <c r="L25" s="11"/>
      <c r="M25" s="11"/>
      <c r="N25" s="11"/>
      <c r="O25" s="11"/>
      <c r="P25" s="2">
        <v>36</v>
      </c>
      <c r="Q25" s="6">
        <v>20</v>
      </c>
    </row>
    <row r="26" spans="1:17">
      <c r="A26" s="2">
        <v>21</v>
      </c>
      <c r="B26" s="16" t="s">
        <v>395</v>
      </c>
      <c r="C26" s="16" t="s">
        <v>41</v>
      </c>
      <c r="D26" s="2"/>
      <c r="E26" s="2"/>
      <c r="F26" s="2"/>
      <c r="G26" s="2"/>
      <c r="H26" s="2"/>
      <c r="I26" s="2"/>
      <c r="J26" s="2"/>
      <c r="K26" s="78">
        <v>14</v>
      </c>
      <c r="L26" s="11"/>
      <c r="M26" s="11"/>
      <c r="N26" s="11"/>
      <c r="O26" s="11"/>
      <c r="P26" s="2">
        <v>14</v>
      </c>
      <c r="Q26" s="6">
        <v>21</v>
      </c>
    </row>
    <row r="27" spans="1:17">
      <c r="A27" s="2">
        <v>22</v>
      </c>
      <c r="B27" s="16" t="s">
        <v>396</v>
      </c>
      <c r="C27" s="16" t="s">
        <v>41</v>
      </c>
      <c r="D27" s="2"/>
      <c r="E27" s="2"/>
      <c r="F27" s="2"/>
      <c r="G27" s="2"/>
      <c r="H27" s="2"/>
      <c r="I27" s="2"/>
      <c r="J27" s="2"/>
      <c r="K27" s="78">
        <v>13</v>
      </c>
      <c r="L27" s="11"/>
      <c r="M27" s="11"/>
      <c r="N27" s="11"/>
      <c r="O27" s="11"/>
      <c r="P27" s="2">
        <v>13</v>
      </c>
      <c r="Q27" s="6">
        <v>22</v>
      </c>
    </row>
  </sheetData>
  <autoFilter ref="P4:P5"/>
  <mergeCells count="6">
    <mergeCell ref="B2:N2"/>
    <mergeCell ref="D4:F4"/>
    <mergeCell ref="G4:I4"/>
    <mergeCell ref="J4:K4"/>
    <mergeCell ref="N4:O4"/>
    <mergeCell ref="L4:M4"/>
  </mergeCells>
  <phoneticPr fontId="1" type="noConversion"/>
  <pageMargins left="0.11811023622047245" right="0.11811023622047245" top="0" bottom="0.15748031496062992" header="0.31496062992125984" footer="0.31496062992125984"/>
  <pageSetup paperSize="9" scale="8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Дети</vt:lpstr>
      <vt:lpstr>ЖЭ</vt:lpstr>
      <vt:lpstr>МЭ</vt:lpstr>
      <vt:lpstr>ЖА</vt:lpstr>
      <vt:lpstr>ЖБ</vt:lpstr>
      <vt:lpstr>ЖС</vt:lpstr>
      <vt:lpstr>МА</vt:lpstr>
      <vt:lpstr>МБ</vt:lpstr>
      <vt:lpstr>МС</vt:lpstr>
      <vt:lpstr>МА!Критерии</vt:lpstr>
      <vt:lpstr>ЖЭ!Область_печати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NN</cp:lastModifiedBy>
  <cp:lastPrinted>2014-09-20T13:19:38Z</cp:lastPrinted>
  <dcterms:created xsi:type="dcterms:W3CDTF">2013-06-27T08:31:34Z</dcterms:created>
  <dcterms:modified xsi:type="dcterms:W3CDTF">2014-09-24T11:42:44Z</dcterms:modified>
</cp:coreProperties>
</file>