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9780" activeTab="5"/>
  </bookViews>
  <sheets>
    <sheet name="24.11.2013" sheetId="1" r:id="rId1"/>
    <sheet name="17.11.2013" sheetId="2" r:id="rId2"/>
    <sheet name="08.12.2013" sheetId="3" r:id="rId3"/>
    <sheet name="15.12.2013" sheetId="4" r:id="rId4"/>
    <sheet name="22.12.2013" sheetId="6" r:id="rId5"/>
    <sheet name="Сводный протокол" sheetId="5" r:id="rId6"/>
  </sheets>
  <calcPr calcId="125725"/>
</workbook>
</file>

<file path=xl/calcChain.xml><?xml version="1.0" encoding="utf-8"?>
<calcChain xmlns="http://schemas.openxmlformats.org/spreadsheetml/2006/main">
  <c r="P112" i="5"/>
  <c r="P113"/>
  <c r="P114"/>
  <c r="P109"/>
  <c r="P115"/>
  <c r="P117"/>
  <c r="P118"/>
  <c r="P72"/>
  <c r="P79"/>
  <c r="P74"/>
  <c r="P77"/>
  <c r="P73"/>
  <c r="P82"/>
  <c r="P83"/>
  <c r="P81"/>
  <c r="P71"/>
  <c r="P84"/>
  <c r="P86"/>
  <c r="P87"/>
  <c r="P88"/>
  <c r="P90"/>
  <c r="P92"/>
  <c r="P94"/>
  <c r="P91"/>
  <c r="P96"/>
  <c r="P98"/>
  <c r="P99"/>
  <c r="P100"/>
  <c r="P80"/>
  <c r="P102"/>
  <c r="P103"/>
  <c r="P104"/>
  <c r="P106"/>
  <c r="P107"/>
  <c r="P108"/>
  <c r="P54"/>
  <c r="P48"/>
  <c r="P55"/>
  <c r="P45"/>
  <c r="P56"/>
  <c r="P58"/>
  <c r="P51"/>
  <c r="P59"/>
  <c r="P60"/>
  <c r="P62"/>
  <c r="P52"/>
  <c r="P64"/>
  <c r="P67"/>
  <c r="P68"/>
  <c r="P69"/>
  <c r="P70"/>
  <c r="P57"/>
  <c r="P63"/>
  <c r="P65"/>
  <c r="P76"/>
  <c r="P61"/>
  <c r="P75"/>
  <c r="P47"/>
  <c r="P31"/>
  <c r="P39"/>
  <c r="P49"/>
  <c r="P34"/>
  <c r="P50"/>
  <c r="P44"/>
  <c r="P41"/>
  <c r="P42"/>
  <c r="P36"/>
  <c r="P46"/>
  <c r="P40"/>
  <c r="P38"/>
  <c r="P37"/>
  <c r="P43"/>
  <c r="P32"/>
  <c r="P28"/>
  <c r="P35"/>
  <c r="P33"/>
  <c r="P23"/>
  <c r="P26"/>
  <c r="P29"/>
  <c r="P25"/>
  <c r="P24"/>
  <c r="P19"/>
  <c r="P21"/>
  <c r="P27"/>
  <c r="P18"/>
  <c r="P22"/>
  <c r="P16"/>
  <c r="P17"/>
  <c r="P20"/>
  <c r="P13"/>
  <c r="P14"/>
  <c r="P9"/>
  <c r="P11"/>
  <c r="P30"/>
  <c r="P10"/>
  <c r="P12"/>
  <c r="P15"/>
  <c r="P8"/>
  <c r="P66"/>
  <c r="P85"/>
  <c r="P78"/>
  <c r="P89"/>
  <c r="P93"/>
  <c r="P95"/>
  <c r="P110"/>
  <c r="P97"/>
  <c r="P101"/>
  <c r="P105"/>
  <c r="P116"/>
  <c r="P119"/>
  <c r="P120"/>
  <c r="P121"/>
  <c r="P122"/>
  <c r="P123"/>
  <c r="P124"/>
  <c r="P111"/>
  <c r="P53"/>
  <c r="E41" i="6"/>
  <c r="E23"/>
  <c r="E32"/>
  <c r="E24"/>
  <c r="E44"/>
  <c r="E40"/>
  <c r="E11"/>
  <c r="E38"/>
  <c r="E39"/>
  <c r="E31"/>
  <c r="E30"/>
  <c r="E27"/>
  <c r="E37"/>
  <c r="E35"/>
  <c r="E28"/>
  <c r="E29"/>
  <c r="E26"/>
  <c r="E36"/>
  <c r="E34"/>
  <c r="E25"/>
  <c r="E22"/>
  <c r="E47"/>
  <c r="E33"/>
  <c r="E48"/>
  <c r="E45"/>
  <c r="E46"/>
  <c r="E18"/>
  <c r="E12"/>
  <c r="E13"/>
  <c r="E15"/>
  <c r="E16"/>
  <c r="E20"/>
  <c r="E21"/>
  <c r="E17"/>
  <c r="E19"/>
  <c r="E42"/>
  <c r="E43"/>
  <c r="E9"/>
  <c r="E10"/>
  <c r="E14"/>
  <c r="F35" i="4"/>
  <c r="F27"/>
  <c r="F42"/>
  <c r="F29"/>
  <c r="F43"/>
  <c r="F41"/>
  <c r="F10"/>
  <c r="F37"/>
  <c r="F8"/>
  <c r="F32"/>
  <c r="F28"/>
  <c r="F38"/>
  <c r="F44"/>
  <c r="F17"/>
  <c r="F12"/>
  <c r="F23"/>
  <c r="F16"/>
  <c r="F31"/>
  <c r="F20"/>
  <c r="F33"/>
  <c r="F45"/>
  <c r="F15"/>
  <c r="F30"/>
  <c r="F19"/>
  <c r="F18"/>
  <c r="F26"/>
  <c r="F40"/>
  <c r="F25"/>
  <c r="F24"/>
  <c r="F11"/>
  <c r="F13"/>
  <c r="F39"/>
  <c r="F34"/>
  <c r="F36"/>
  <c r="F22"/>
  <c r="F21"/>
  <c r="F14"/>
  <c r="F9"/>
  <c r="E53" i="3"/>
  <c r="E52"/>
  <c r="E51"/>
  <c r="E50"/>
  <c r="E49"/>
  <c r="E48"/>
  <c r="E47"/>
  <c r="E46"/>
  <c r="E45"/>
  <c r="E44"/>
  <c r="E43"/>
  <c r="E41"/>
  <c r="E40"/>
  <c r="E39"/>
  <c r="E38"/>
  <c r="E37"/>
  <c r="E36"/>
  <c r="E13"/>
  <c r="E35"/>
  <c r="E34"/>
  <c r="E33"/>
  <c r="E32"/>
  <c r="E31"/>
  <c r="E30"/>
  <c r="E42"/>
  <c r="E29"/>
  <c r="E28"/>
  <c r="E27"/>
  <c r="E26"/>
  <c r="E25"/>
  <c r="E24"/>
  <c r="E23"/>
  <c r="E22"/>
  <c r="E21"/>
  <c r="E20"/>
  <c r="E19"/>
  <c r="E17"/>
  <c r="E16"/>
  <c r="E15"/>
  <c r="E14"/>
  <c r="E12"/>
  <c r="E11"/>
  <c r="E10"/>
  <c r="E9"/>
  <c r="E8"/>
  <c r="E7"/>
  <c r="E36" i="2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2" i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<sst xmlns="http://schemas.openxmlformats.org/spreadsheetml/2006/main" count="467" uniqueCount="229">
  <si>
    <t>№ п.п.</t>
  </si>
  <si>
    <t>ФИО</t>
  </si>
  <si>
    <t>Старт</t>
  </si>
  <si>
    <t>Финиш</t>
  </si>
  <si>
    <t>Результат</t>
  </si>
  <si>
    <t>Примечание</t>
  </si>
  <si>
    <t>Очки</t>
  </si>
  <si>
    <t>Голованов Андрей</t>
  </si>
  <si>
    <t xml:space="preserve">        0:05:00</t>
  </si>
  <si>
    <t xml:space="preserve">          0:31:24</t>
  </si>
  <si>
    <t>Гралевская С.</t>
  </si>
  <si>
    <t>Воробьева М.</t>
  </si>
  <si>
    <t>9 КП</t>
  </si>
  <si>
    <t>8 КП</t>
  </si>
  <si>
    <t>Гралевская А.</t>
  </si>
  <si>
    <t>5 КП</t>
  </si>
  <si>
    <t>Пассар Л.</t>
  </si>
  <si>
    <t>4 КП</t>
  </si>
  <si>
    <t>Шабалин С.</t>
  </si>
  <si>
    <t>Карпекин К.</t>
  </si>
  <si>
    <t>3 КП</t>
  </si>
  <si>
    <t>2 КП</t>
  </si>
  <si>
    <t>1 КП</t>
  </si>
  <si>
    <t>Кураков Алексей</t>
  </si>
  <si>
    <t>Козадаев Никита</t>
  </si>
  <si>
    <t>Суханов Сергей.</t>
  </si>
  <si>
    <t>Ким Евгений.</t>
  </si>
  <si>
    <t>Хомченко Виталий</t>
  </si>
  <si>
    <t>Павлов Сергей.</t>
  </si>
  <si>
    <t>Плехов Анатолий.</t>
  </si>
  <si>
    <t>Базылев Виктор.</t>
  </si>
  <si>
    <t>Круткова Светлана.</t>
  </si>
  <si>
    <t>Зиатдинова Валерия.</t>
  </si>
  <si>
    <t>Рузмайкин Гордей.</t>
  </si>
  <si>
    <t>Ефремов Михаил.</t>
  </si>
  <si>
    <t>Козадаев Юрий.</t>
  </si>
  <si>
    <t>Пальваль Захар.</t>
  </si>
  <si>
    <t>Плехов Виктор</t>
  </si>
  <si>
    <t>Чечурова Мария.</t>
  </si>
  <si>
    <t>Козадаев Андрей.</t>
  </si>
  <si>
    <t>Матющенко Людмила.</t>
  </si>
  <si>
    <t>Левандовский Егор.</t>
  </si>
  <si>
    <t>Орешкин Глеб.</t>
  </si>
  <si>
    <t>Половинина Дарья.</t>
  </si>
  <si>
    <t>Кузнецова Софья</t>
  </si>
  <si>
    <t>Ким Георгий</t>
  </si>
  <si>
    <t>Стрельникова Екатерина</t>
  </si>
  <si>
    <t>Поливцева Полина</t>
  </si>
  <si>
    <t>Легкой Ксения</t>
  </si>
  <si>
    <t>Астраханцева Анастасия</t>
  </si>
  <si>
    <t>Мороз Ольга</t>
  </si>
  <si>
    <t>Толочкин Даниил</t>
  </si>
  <si>
    <t>Ханов Тумур</t>
  </si>
  <si>
    <t>Бережной Николай</t>
  </si>
  <si>
    <t>Исайкин Дмитрий</t>
  </si>
  <si>
    <t>Пляскин Никита</t>
  </si>
  <si>
    <t>Иванова Дарья</t>
  </si>
  <si>
    <t>Конина Алена</t>
  </si>
  <si>
    <t>Белявская Инна</t>
  </si>
  <si>
    <t>Плехов Роман</t>
  </si>
  <si>
    <t>Гладченко Дмитрий</t>
  </si>
  <si>
    <t>Хомченко В.</t>
  </si>
  <si>
    <t>Выборнова Д.</t>
  </si>
  <si>
    <t>Плехов А.</t>
  </si>
  <si>
    <t>Ефремов М.</t>
  </si>
  <si>
    <t>Круткова С.</t>
  </si>
  <si>
    <t>Чечурова М.</t>
  </si>
  <si>
    <t>Пальваль З.</t>
  </si>
  <si>
    <t>Коскинен А.</t>
  </si>
  <si>
    <t>Непочатов</t>
  </si>
  <si>
    <t>Пухова А.</t>
  </si>
  <si>
    <t>Пунченко</t>
  </si>
  <si>
    <t>Зиатдинова В.</t>
  </si>
  <si>
    <t>Козадаев А.</t>
  </si>
  <si>
    <t>Бахметов С.</t>
  </si>
  <si>
    <t>Козадаев Ю.</t>
  </si>
  <si>
    <t>Рузмайкин Т.</t>
  </si>
  <si>
    <t>Стрельникова Е.</t>
  </si>
  <si>
    <t>Матющенко Л.</t>
  </si>
  <si>
    <t>Орешкин Г.</t>
  </si>
  <si>
    <t>Астраханцева</t>
  </si>
  <si>
    <t>Константинова А.</t>
  </si>
  <si>
    <t>7 КП</t>
  </si>
  <si>
    <t>Чернявская Д.</t>
  </si>
  <si>
    <t>Мирчу В.</t>
  </si>
  <si>
    <t>6 КП</t>
  </si>
  <si>
    <t>Потапов Э.</t>
  </si>
  <si>
    <t>Рыбкин Д.</t>
  </si>
  <si>
    <t>Гузь М.</t>
  </si>
  <si>
    <t>Хабибулин Г.</t>
  </si>
  <si>
    <t>Суханов Сергей</t>
  </si>
  <si>
    <t>Трапезников Антон</t>
  </si>
  <si>
    <t>Сергеев Дмитрий</t>
  </si>
  <si>
    <t>Трухин Никита</t>
  </si>
  <si>
    <t>Круткова Светлана</t>
  </si>
  <si>
    <t>Зиатдинова Валерия</t>
  </si>
  <si>
    <t>Выборнова Дарья</t>
  </si>
  <si>
    <t>Пунченко Александр</t>
  </si>
  <si>
    <t>Ханов Тимур</t>
  </si>
  <si>
    <t>Непочатов Антон</t>
  </si>
  <si>
    <t>Павлов Сергей</t>
  </si>
  <si>
    <t>Ефремов Михаил</t>
  </si>
  <si>
    <t>Козадаев Юрий</t>
  </si>
  <si>
    <t>Половинина Дарья</t>
  </si>
  <si>
    <t>Кузнецов Андрей</t>
  </si>
  <si>
    <t>Коскинин Александр</t>
  </si>
  <si>
    <t>Пухова Анастасия</t>
  </si>
  <si>
    <t>Матющенко Людмила</t>
  </si>
  <si>
    <t>Голованов Илья</t>
  </si>
  <si>
    <t>Бахметов Сергей</t>
  </si>
  <si>
    <t>Орешкин Глеб</t>
  </si>
  <si>
    <t>Белых Анжелика</t>
  </si>
  <si>
    <t>Козадаев Андрей</t>
  </si>
  <si>
    <t>Воробьева Маргарита</t>
  </si>
  <si>
    <t>Ларионова Софья</t>
  </si>
  <si>
    <t>Толочкин Данил</t>
  </si>
  <si>
    <t>Чернявская Дарья</t>
  </si>
  <si>
    <t>Щелоков Александр</t>
  </si>
  <si>
    <t>9кп</t>
  </si>
  <si>
    <t>Бережной Александр</t>
  </si>
  <si>
    <t>8кп</t>
  </si>
  <si>
    <t>Потапов Эдуард</t>
  </si>
  <si>
    <t>5кп</t>
  </si>
  <si>
    <t>Полуэктова Ангелина</t>
  </si>
  <si>
    <t>Плехов Артур</t>
  </si>
  <si>
    <t>4кп</t>
  </si>
  <si>
    <t>Пляскин Николай</t>
  </si>
  <si>
    <t>3кп</t>
  </si>
  <si>
    <t>Шабалин Александр</t>
  </si>
  <si>
    <t xml:space="preserve">Андрейчук </t>
  </si>
  <si>
    <t>Булдыгеров</t>
  </si>
  <si>
    <t>Диденко Александр</t>
  </si>
  <si>
    <t>Рыбкин Дмитрий</t>
  </si>
  <si>
    <t>Место</t>
  </si>
  <si>
    <t>Примеч.</t>
  </si>
  <si>
    <t>Гралевская Светлана</t>
  </si>
  <si>
    <t>Плехов Анатолий</t>
  </si>
  <si>
    <t>Бережной Сергей</t>
  </si>
  <si>
    <t>Притуляк Леонид</t>
  </si>
  <si>
    <t>Васюхно В</t>
  </si>
  <si>
    <t>Легкой К</t>
  </si>
  <si>
    <t>Мартиросян Александра</t>
  </si>
  <si>
    <t>Ким Жора</t>
  </si>
  <si>
    <t xml:space="preserve">Юрченко </t>
  </si>
  <si>
    <t>Пассар Елизаветта</t>
  </si>
  <si>
    <t>Гралевская А</t>
  </si>
  <si>
    <t>№</t>
  </si>
  <si>
    <t>Ф.И.О</t>
  </si>
  <si>
    <t>Штраф</t>
  </si>
  <si>
    <t xml:space="preserve">Место </t>
  </si>
  <si>
    <t>Кубок г.Комсомольска-на-Амуре по спортивному ориентированию на лыжах.</t>
  </si>
  <si>
    <t>л/б "Снежинка"</t>
  </si>
  <si>
    <t>Маркированная дистанция.</t>
  </si>
  <si>
    <t>Начальник дистанции: Кузнецов Д.С</t>
  </si>
  <si>
    <t>Заданное направление.</t>
  </si>
  <si>
    <t>Гузь Михаил</t>
  </si>
  <si>
    <t>Пассар Елизавета</t>
  </si>
  <si>
    <t>Макаров Артем</t>
  </si>
  <si>
    <t>Коновалов Евгений</t>
  </si>
  <si>
    <t>Андрейчук Арсений</t>
  </si>
  <si>
    <t>Мухомедзянова Полина</t>
  </si>
  <si>
    <t>Трапезникова Алена</t>
  </si>
  <si>
    <t>+</t>
  </si>
  <si>
    <t>Васюхно Вероника</t>
  </si>
  <si>
    <t>7кп</t>
  </si>
  <si>
    <t>Гралевская Алеся</t>
  </si>
  <si>
    <t>Карпетин Степан</t>
  </si>
  <si>
    <t>6кп</t>
  </si>
  <si>
    <t>Гладченко Даниил</t>
  </si>
  <si>
    <t>Охотникова Алина</t>
  </si>
  <si>
    <t>Мухометзянова Полина</t>
  </si>
  <si>
    <t>Базылев Виктор</t>
  </si>
  <si>
    <t>Пальваль Захар</t>
  </si>
  <si>
    <t>Чечурова Мария</t>
  </si>
  <si>
    <t>Рузмайкин Гордей</t>
  </si>
  <si>
    <t>Ким Евгений</t>
  </si>
  <si>
    <t>Левандовский Егор</t>
  </si>
  <si>
    <t>Константинова А</t>
  </si>
  <si>
    <t>Булдыгеров Олег</t>
  </si>
  <si>
    <t>Карпекин Степан</t>
  </si>
  <si>
    <t>Пастухов Антон</t>
  </si>
  <si>
    <t>Пастухов Алексей</t>
  </si>
  <si>
    <t>Евглевских Артем</t>
  </si>
  <si>
    <t>Олонцев Ярослав</t>
  </si>
  <si>
    <t>Юрченко Анна</t>
  </si>
  <si>
    <t>Грицуля Мирослава</t>
  </si>
  <si>
    <t>Будко Софья</t>
  </si>
  <si>
    <t>Шульга Елизавета</t>
  </si>
  <si>
    <t>Карпухин Александр</t>
  </si>
  <si>
    <t>Кузнецова Ольга</t>
  </si>
  <si>
    <r>
      <t xml:space="preserve">                </t>
    </r>
    <r>
      <rPr>
        <b/>
        <sz val="14"/>
        <rFont val="Arial Cyr"/>
        <charset val="204"/>
      </rPr>
      <t xml:space="preserve"> Сводный протокол Кубка ДЮСШ  г.Комсомольска-на-Амуре </t>
    </r>
  </si>
  <si>
    <t xml:space="preserve">                      по спортиному ориентированию на лыжах</t>
  </si>
  <si>
    <t>ЗИМА 2013-2014</t>
  </si>
  <si>
    <t>Г.рож</t>
  </si>
  <si>
    <t>Кузнецова Соня</t>
  </si>
  <si>
    <t>Претуляк Леонид</t>
  </si>
  <si>
    <t>Никитин Стас</t>
  </si>
  <si>
    <t>Боженко Людмила</t>
  </si>
  <si>
    <t>Вишневская Мария</t>
  </si>
  <si>
    <t>Горенин Иван</t>
  </si>
  <si>
    <t>Кривенцова Виктория</t>
  </si>
  <si>
    <t>Хабибулин Генадий</t>
  </si>
  <si>
    <t>Разуваев Матвей</t>
  </si>
  <si>
    <t>Стрельников Юлиан</t>
  </si>
  <si>
    <t>Боровик Алексей</t>
  </si>
  <si>
    <t>Удалов Евгений</t>
  </si>
  <si>
    <t>Таран Николай</t>
  </si>
  <si>
    <t>Кожаева Нина</t>
  </si>
  <si>
    <t>Афраков Роман</t>
  </si>
  <si>
    <t>Ищенко Дмитрий</t>
  </si>
  <si>
    <t>Пильтин Иван</t>
  </si>
  <si>
    <t>Юраков Вячеслав</t>
  </si>
  <si>
    <t>Дакуу Саглай</t>
  </si>
  <si>
    <t>Лыкова Анастасия</t>
  </si>
  <si>
    <t>Затирайхин Кирилл</t>
  </si>
  <si>
    <t>Жилин Максим</t>
  </si>
  <si>
    <t>Белых Вадим</t>
  </si>
  <si>
    <t>Бартыло Никита</t>
  </si>
  <si>
    <t>Харламов Федор</t>
  </si>
  <si>
    <t>Черкашина Екатерина</t>
  </si>
  <si>
    <t>Шлякова Екатерина</t>
  </si>
  <si>
    <t>Губанова Татьяна</t>
  </si>
  <si>
    <t>Грузь Миша</t>
  </si>
  <si>
    <t>М16</t>
  </si>
  <si>
    <t>Ж16</t>
  </si>
  <si>
    <t>М15</t>
  </si>
  <si>
    <t>Ж15</t>
  </si>
  <si>
    <t>9-ти</t>
  </si>
  <si>
    <t xml:space="preserve">Сумма </t>
  </si>
</sst>
</file>

<file path=xl/styles.xml><?xml version="1.0" encoding="utf-8"?>
<styleSheet xmlns="http://schemas.openxmlformats.org/spreadsheetml/2006/main">
  <numFmts count="1">
    <numFmt numFmtId="164" formatCode="h:mm:ss;@"/>
  </numFmts>
  <fonts count="9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21" fontId="0" fillId="0" borderId="5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21" fontId="0" fillId="0" borderId="8" xfId="0" applyNumberFormat="1" applyFill="1" applyBorder="1"/>
    <xf numFmtId="0" fontId="0" fillId="0" borderId="9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2" fillId="0" borderId="8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21" fontId="1" fillId="0" borderId="8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21" fontId="0" fillId="0" borderId="11" xfId="0" applyNumberFormat="1" applyFill="1" applyBorder="1"/>
    <xf numFmtId="21" fontId="0" fillId="0" borderId="8" xfId="0" applyNumberFormat="1" applyBorder="1"/>
    <xf numFmtId="21" fontId="0" fillId="0" borderId="8" xfId="0" applyNumberFormat="1" applyBorder="1" applyAlignment="1"/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/>
    <xf numFmtId="21" fontId="0" fillId="0" borderId="5" xfId="0" applyNumberFormat="1" applyBorder="1"/>
    <xf numFmtId="21" fontId="0" fillId="0" borderId="5" xfId="0" applyNumberFormat="1" applyBorder="1" applyAlignment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Border="1"/>
    <xf numFmtId="21" fontId="0" fillId="0" borderId="8" xfId="0" applyNumberFormat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0" fillId="0" borderId="5" xfId="0" applyNumberForma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8" xfId="0" applyFont="1" applyBorder="1"/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3" fillId="0" borderId="17" xfId="0" applyFont="1" applyBorder="1"/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20" xfId="0" applyFill="1" applyBorder="1" applyAlignment="1">
      <alignment horizontal="left"/>
    </xf>
    <xf numFmtId="21" fontId="0" fillId="0" borderId="11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21" xfId="0" applyBorder="1"/>
    <xf numFmtId="0" fontId="0" fillId="0" borderId="0" xfId="0" applyFill="1" applyBorder="1" applyAlignment="1">
      <alignment horizontal="left"/>
    </xf>
    <xf numFmtId="21" fontId="0" fillId="0" borderId="8" xfId="0" applyNumberFormat="1" applyFill="1" applyBorder="1" applyAlignment="1">
      <alignment horizontal="right"/>
    </xf>
    <xf numFmtId="164" fontId="0" fillId="0" borderId="5" xfId="0" applyNumberFormat="1" applyBorder="1" applyAlignment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5" xfId="0" applyBorder="1"/>
    <xf numFmtId="0" fontId="0" fillId="0" borderId="19" xfId="0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9" xfId="0" applyFont="1" applyFill="1" applyBorder="1"/>
    <xf numFmtId="21" fontId="0" fillId="0" borderId="14" xfId="0" applyNumberFormat="1" applyBorder="1"/>
    <xf numFmtId="21" fontId="0" fillId="0" borderId="15" xfId="0" applyNumberFormat="1" applyBorder="1"/>
    <xf numFmtId="21" fontId="0" fillId="0" borderId="19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8" xfId="0" applyFont="1" applyBorder="1"/>
    <xf numFmtId="0" fontId="4" fillId="0" borderId="8" xfId="0" applyFont="1" applyFill="1" applyBorder="1" applyAlignment="1">
      <alignment horizontal="center"/>
    </xf>
    <xf numFmtId="21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activeCell="J12" sqref="J12"/>
    </sheetView>
  </sheetViews>
  <sheetFormatPr defaultRowHeight="12.75"/>
  <cols>
    <col min="1" max="1" width="5.85546875" customWidth="1"/>
    <col min="2" max="2" width="25.7109375" customWidth="1"/>
    <col min="3" max="3" width="9.85546875" customWidth="1"/>
    <col min="4" max="4" width="9.42578125" customWidth="1"/>
    <col min="6" max="6" width="14.28515625" customWidth="1"/>
  </cols>
  <sheetData>
    <row r="1" spans="1:8" s="1" customFormat="1">
      <c r="A1"/>
      <c r="B1"/>
      <c r="C1"/>
      <c r="D1"/>
      <c r="E1"/>
      <c r="F1"/>
      <c r="G1"/>
      <c r="H1"/>
    </row>
    <row r="2" spans="1:8" s="1" customFormat="1">
      <c r="A2"/>
      <c r="B2" s="47" t="s">
        <v>150</v>
      </c>
      <c r="C2" s="47"/>
      <c r="D2" s="47"/>
      <c r="E2" s="47"/>
      <c r="F2" s="47"/>
      <c r="G2" s="47"/>
      <c r="H2"/>
    </row>
    <row r="3" spans="1:8" s="1" customFormat="1">
      <c r="A3"/>
      <c r="B3" s="47"/>
      <c r="C3" s="47" t="s">
        <v>154</v>
      </c>
      <c r="D3" s="47"/>
      <c r="E3" s="47"/>
      <c r="F3" s="47"/>
      <c r="G3" s="47"/>
      <c r="H3"/>
    </row>
    <row r="4" spans="1:8" s="1" customFormat="1">
      <c r="A4"/>
      <c r="B4"/>
      <c r="C4"/>
      <c r="D4"/>
      <c r="E4"/>
      <c r="F4"/>
      <c r="G4"/>
      <c r="H4"/>
    </row>
    <row r="5" spans="1:8" s="1" customFormat="1">
      <c r="A5" s="47" t="s">
        <v>151</v>
      </c>
      <c r="B5"/>
      <c r="C5" s="48">
        <v>41602</v>
      </c>
      <c r="D5"/>
      <c r="E5"/>
      <c r="F5"/>
      <c r="G5"/>
      <c r="H5"/>
    </row>
    <row r="6" spans="1:8" s="1" customFormat="1" ht="13.5" thickBot="1">
      <c r="A6"/>
      <c r="B6"/>
      <c r="C6"/>
      <c r="D6"/>
      <c r="E6"/>
      <c r="F6"/>
      <c r="G6"/>
      <c r="H6"/>
    </row>
    <row r="7" spans="1:8" s="1" customFormat="1" ht="13.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 t="s">
        <v>6</v>
      </c>
    </row>
    <row r="8" spans="1:8" s="1" customFormat="1">
      <c r="A8" s="5">
        <v>1</v>
      </c>
      <c r="B8" s="6" t="s">
        <v>23</v>
      </c>
      <c r="C8" s="7">
        <v>1.5972222222222224E-2</v>
      </c>
      <c r="D8" s="7">
        <v>2.7546296296296294E-2</v>
      </c>
      <c r="E8" s="7">
        <f t="shared" ref="E8:E18" si="0">D8-C8</f>
        <v>1.157407407407407E-2</v>
      </c>
      <c r="F8" s="6"/>
      <c r="G8" s="8">
        <v>100</v>
      </c>
    </row>
    <row r="9" spans="1:8" s="1" customFormat="1">
      <c r="A9" s="9">
        <v>2</v>
      </c>
      <c r="B9" s="10" t="s">
        <v>24</v>
      </c>
      <c r="C9" s="11">
        <v>2.9166666666666664E-2</v>
      </c>
      <c r="D9" s="11">
        <v>4.2291666666666665E-2</v>
      </c>
      <c r="E9" s="11">
        <f t="shared" si="0"/>
        <v>1.3125000000000001E-2</v>
      </c>
      <c r="F9" s="10"/>
      <c r="G9" s="12">
        <v>98</v>
      </c>
    </row>
    <row r="10" spans="1:8" s="13" customFormat="1">
      <c r="A10" s="9">
        <v>3</v>
      </c>
      <c r="B10" s="10" t="s">
        <v>25</v>
      </c>
      <c r="C10" s="11">
        <v>3.4027777777777775E-2</v>
      </c>
      <c r="D10" s="11">
        <v>4.7361111111111111E-2</v>
      </c>
      <c r="E10" s="11">
        <f t="shared" si="0"/>
        <v>1.3333333333333336E-2</v>
      </c>
      <c r="F10" s="10"/>
      <c r="G10" s="12">
        <v>96</v>
      </c>
    </row>
    <row r="11" spans="1:8" s="1" customFormat="1">
      <c r="A11" s="9">
        <v>4</v>
      </c>
      <c r="B11" s="10" t="s">
        <v>26</v>
      </c>
      <c r="C11" s="11">
        <v>4.8611111111111112E-3</v>
      </c>
      <c r="D11" s="11">
        <v>1.8576388888888889E-2</v>
      </c>
      <c r="E11" s="11">
        <f t="shared" si="0"/>
        <v>1.3715277777777778E-2</v>
      </c>
      <c r="F11" s="10"/>
      <c r="G11" s="8">
        <v>94</v>
      </c>
    </row>
    <row r="12" spans="1:8" s="1" customFormat="1">
      <c r="A12" s="9">
        <v>5</v>
      </c>
      <c r="B12" s="10" t="s">
        <v>30</v>
      </c>
      <c r="C12" s="11">
        <v>2.361111111111111E-2</v>
      </c>
      <c r="D12" s="11">
        <v>3.7442129629629624E-2</v>
      </c>
      <c r="E12" s="11">
        <f t="shared" si="0"/>
        <v>1.3831018518518513E-2</v>
      </c>
      <c r="F12" s="10"/>
      <c r="G12" s="12">
        <v>92</v>
      </c>
    </row>
    <row r="13" spans="1:8" s="1" customFormat="1">
      <c r="A13" s="9">
        <v>6</v>
      </c>
      <c r="B13" s="10" t="s">
        <v>7</v>
      </c>
      <c r="C13" s="11">
        <v>4.1666666666666666E-3</v>
      </c>
      <c r="D13" s="11">
        <v>1.8634259259259257E-2</v>
      </c>
      <c r="E13" s="11">
        <f t="shared" si="0"/>
        <v>1.4467592592592591E-2</v>
      </c>
      <c r="F13" s="10"/>
      <c r="G13" s="12">
        <v>90</v>
      </c>
    </row>
    <row r="14" spans="1:8" s="1" customFormat="1">
      <c r="A14" s="9">
        <v>7</v>
      </c>
      <c r="B14" s="10" t="s">
        <v>27</v>
      </c>
      <c r="C14" s="11">
        <v>6.9444444444444441E-3</v>
      </c>
      <c r="D14" s="11">
        <v>2.2326388888888885E-2</v>
      </c>
      <c r="E14" s="11">
        <f t="shared" si="0"/>
        <v>1.5381944444444441E-2</v>
      </c>
      <c r="F14" s="10"/>
      <c r="G14" s="8">
        <v>88</v>
      </c>
    </row>
    <row r="15" spans="1:8" s="1" customFormat="1">
      <c r="A15" s="9">
        <v>8</v>
      </c>
      <c r="B15" s="10" t="s">
        <v>28</v>
      </c>
      <c r="C15" s="11">
        <v>5.5555555555555601E-3</v>
      </c>
      <c r="D15" s="11">
        <v>2.210648148148148E-2</v>
      </c>
      <c r="E15" s="11">
        <f t="shared" si="0"/>
        <v>1.655092592592592E-2</v>
      </c>
      <c r="F15" s="10"/>
      <c r="G15" s="12">
        <v>86</v>
      </c>
    </row>
    <row r="16" spans="1:8" s="1" customFormat="1">
      <c r="A16" s="9">
        <v>9</v>
      </c>
      <c r="B16" s="10" t="s">
        <v>29</v>
      </c>
      <c r="C16" s="11">
        <v>5.5555555555555558E-3</v>
      </c>
      <c r="D16" s="11">
        <v>2.2164351851851852E-2</v>
      </c>
      <c r="E16" s="11">
        <f t="shared" si="0"/>
        <v>1.6608796296296295E-2</v>
      </c>
      <c r="F16" s="10"/>
      <c r="G16" s="12">
        <v>84</v>
      </c>
    </row>
    <row r="17" spans="1:7" s="14" customFormat="1">
      <c r="A17" s="9">
        <v>10</v>
      </c>
      <c r="B17" s="10" t="s">
        <v>31</v>
      </c>
      <c r="C17" s="11">
        <v>1.0416666666666666E-2</v>
      </c>
      <c r="D17" s="11">
        <v>2.7233796296296298E-2</v>
      </c>
      <c r="E17" s="11">
        <f t="shared" si="0"/>
        <v>1.6817129629629633E-2</v>
      </c>
      <c r="F17" s="10"/>
      <c r="G17" s="8">
        <v>82</v>
      </c>
    </row>
    <row r="18" spans="1:7" s="14" customFormat="1">
      <c r="A18" s="9">
        <v>11</v>
      </c>
      <c r="B18" s="10" t="s">
        <v>32</v>
      </c>
      <c r="C18" s="11">
        <v>0</v>
      </c>
      <c r="D18" s="11">
        <v>1.699074074074074E-2</v>
      </c>
      <c r="E18" s="11">
        <f t="shared" si="0"/>
        <v>1.699074074074074E-2</v>
      </c>
      <c r="F18" s="10"/>
      <c r="G18" s="12">
        <v>80</v>
      </c>
    </row>
    <row r="19" spans="1:7" s="14" customFormat="1">
      <c r="A19" s="9">
        <v>12</v>
      </c>
      <c r="B19" s="10" t="s">
        <v>33</v>
      </c>
      <c r="C19" s="66" t="s">
        <v>8</v>
      </c>
      <c r="D19" s="66" t="s">
        <v>9</v>
      </c>
      <c r="E19" s="11">
        <v>1.712962962962963E-2</v>
      </c>
      <c r="F19" s="10"/>
      <c r="G19" s="12">
        <v>78</v>
      </c>
    </row>
    <row r="20" spans="1:7" s="1" customFormat="1">
      <c r="A20" s="9">
        <v>13</v>
      </c>
      <c r="B20" s="10" t="s">
        <v>34</v>
      </c>
      <c r="C20" s="11">
        <v>1.4583333333333332E-2</v>
      </c>
      <c r="D20" s="11">
        <v>3.1990740740740743E-2</v>
      </c>
      <c r="E20" s="11">
        <f t="shared" ref="E20:E33" si="1">D20-C20</f>
        <v>1.7407407407407413E-2</v>
      </c>
      <c r="F20" s="10"/>
      <c r="G20" s="8">
        <v>76</v>
      </c>
    </row>
    <row r="21" spans="1:7" s="1" customFormat="1">
      <c r="A21" s="9">
        <v>14</v>
      </c>
      <c r="B21" s="10" t="s">
        <v>35</v>
      </c>
      <c r="C21" s="11">
        <v>2.4305555555555556E-2</v>
      </c>
      <c r="D21" s="11">
        <v>4.1967592592592591E-2</v>
      </c>
      <c r="E21" s="11">
        <f t="shared" si="1"/>
        <v>1.7662037037037035E-2</v>
      </c>
      <c r="F21" s="10"/>
      <c r="G21" s="12">
        <v>74</v>
      </c>
    </row>
    <row r="22" spans="1:7" s="1" customFormat="1">
      <c r="A22" s="9">
        <v>15</v>
      </c>
      <c r="B22" s="10" t="s">
        <v>36</v>
      </c>
      <c r="C22" s="11">
        <v>1.1111111111111112E-2</v>
      </c>
      <c r="D22" s="11">
        <v>2.9548611111111109E-2</v>
      </c>
      <c r="E22" s="11">
        <f t="shared" si="1"/>
        <v>1.8437499999999996E-2</v>
      </c>
      <c r="F22" s="10"/>
      <c r="G22" s="12">
        <v>72</v>
      </c>
    </row>
    <row r="23" spans="1:7" s="14" customFormat="1">
      <c r="A23" s="9">
        <v>16</v>
      </c>
      <c r="B23" s="10" t="s">
        <v>37</v>
      </c>
      <c r="C23" s="11">
        <v>1.8055555555555557E-2</v>
      </c>
      <c r="D23" s="11">
        <v>3.6655092592592593E-2</v>
      </c>
      <c r="E23" s="11">
        <f t="shared" si="1"/>
        <v>1.8599537037037036E-2</v>
      </c>
      <c r="F23" s="10"/>
      <c r="G23" s="8">
        <v>70</v>
      </c>
    </row>
    <row r="24" spans="1:7" s="1" customFormat="1">
      <c r="A24" s="9">
        <v>17</v>
      </c>
      <c r="B24" s="10" t="s">
        <v>38</v>
      </c>
      <c r="C24" s="11">
        <v>2.7777777777777779E-3</v>
      </c>
      <c r="D24" s="11">
        <v>2.225694444444444E-2</v>
      </c>
      <c r="E24" s="11">
        <f t="shared" si="1"/>
        <v>1.9479166666666662E-2</v>
      </c>
      <c r="F24" s="10"/>
      <c r="G24" s="12">
        <v>68</v>
      </c>
    </row>
    <row r="25" spans="1:7" s="1" customFormat="1">
      <c r="A25" s="9">
        <v>18</v>
      </c>
      <c r="B25" s="10" t="s">
        <v>39</v>
      </c>
      <c r="C25" s="11">
        <v>6.2499999999999995E-3</v>
      </c>
      <c r="D25" s="11">
        <v>2.736111111111111E-2</v>
      </c>
      <c r="E25" s="11">
        <f t="shared" si="1"/>
        <v>2.1111111111111112E-2</v>
      </c>
      <c r="F25" s="10"/>
      <c r="G25" s="12">
        <v>66</v>
      </c>
    </row>
    <row r="26" spans="1:7" s="1" customFormat="1">
      <c r="A26" s="9">
        <v>19</v>
      </c>
      <c r="B26" s="10" t="s">
        <v>40</v>
      </c>
      <c r="C26" s="11">
        <v>9.7222222222222224E-3</v>
      </c>
      <c r="D26" s="11">
        <v>3.1122685185185187E-2</v>
      </c>
      <c r="E26" s="11">
        <f t="shared" si="1"/>
        <v>2.1400462962962965E-2</v>
      </c>
      <c r="F26" s="10"/>
      <c r="G26" s="8">
        <v>64</v>
      </c>
    </row>
    <row r="27" spans="1:7" s="1" customFormat="1">
      <c r="A27" s="9">
        <v>20</v>
      </c>
      <c r="B27" s="10" t="s">
        <v>41</v>
      </c>
      <c r="C27" s="11">
        <v>2.2222222222222223E-2</v>
      </c>
      <c r="D27" s="11">
        <v>4.3634259259259262E-2</v>
      </c>
      <c r="E27" s="11">
        <f t="shared" si="1"/>
        <v>2.1412037037037038E-2</v>
      </c>
      <c r="F27" s="10"/>
      <c r="G27" s="12">
        <v>62</v>
      </c>
    </row>
    <row r="28" spans="1:7" s="13" customFormat="1">
      <c r="A28" s="9">
        <v>21</v>
      </c>
      <c r="B28" s="10" t="s">
        <v>42</v>
      </c>
      <c r="C28" s="11">
        <v>9.7222222222222224E-3</v>
      </c>
      <c r="D28" s="11">
        <v>3.1481481481481485E-2</v>
      </c>
      <c r="E28" s="11">
        <f t="shared" si="1"/>
        <v>2.1759259259259263E-2</v>
      </c>
      <c r="F28" s="10"/>
      <c r="G28" s="12">
        <v>60</v>
      </c>
    </row>
    <row r="29" spans="1:7" s="1" customFormat="1">
      <c r="A29" s="9">
        <v>23</v>
      </c>
      <c r="B29" s="10" t="s">
        <v>43</v>
      </c>
      <c r="C29" s="11">
        <v>1.3888888888888889E-3</v>
      </c>
      <c r="D29" s="11">
        <v>2.4155092592592589E-2</v>
      </c>
      <c r="E29" s="11">
        <f t="shared" si="1"/>
        <v>2.2766203703703702E-2</v>
      </c>
      <c r="F29" s="10"/>
      <c r="G29" s="8">
        <v>58</v>
      </c>
    </row>
    <row r="30" spans="1:7" s="1" customFormat="1">
      <c r="A30" s="9">
        <v>24</v>
      </c>
      <c r="B30" s="10" t="s">
        <v>44</v>
      </c>
      <c r="C30" s="11">
        <v>2.0833333333333298E-3</v>
      </c>
      <c r="D30" s="11">
        <v>2.5868055555555557E-2</v>
      </c>
      <c r="E30" s="11">
        <f t="shared" si="1"/>
        <v>2.3784722222222228E-2</v>
      </c>
      <c r="F30" s="10"/>
      <c r="G30" s="12">
        <v>56</v>
      </c>
    </row>
    <row r="31" spans="1:7" s="1" customFormat="1">
      <c r="A31" s="9">
        <v>25</v>
      </c>
      <c r="B31" s="10" t="s">
        <v>45</v>
      </c>
      <c r="C31" s="11">
        <v>9.0277777777777787E-3</v>
      </c>
      <c r="D31" s="11">
        <v>3.5868055555555556E-2</v>
      </c>
      <c r="E31" s="11">
        <f t="shared" si="1"/>
        <v>2.6840277777777775E-2</v>
      </c>
      <c r="F31" s="10"/>
      <c r="G31" s="12">
        <v>54</v>
      </c>
    </row>
    <row r="32" spans="1:7" s="1" customFormat="1">
      <c r="A32" s="9">
        <v>26</v>
      </c>
      <c r="B32" s="10" t="s">
        <v>46</v>
      </c>
      <c r="C32" s="11">
        <v>6.9444444444444441E-3</v>
      </c>
      <c r="D32" s="11">
        <v>3.6400462962962961E-2</v>
      </c>
      <c r="E32" s="11">
        <f t="shared" si="1"/>
        <v>2.9456018518518517E-2</v>
      </c>
      <c r="F32" s="15"/>
      <c r="G32" s="8">
        <v>52</v>
      </c>
    </row>
    <row r="33" spans="1:8" s="1" customFormat="1">
      <c r="A33" s="9">
        <v>27</v>
      </c>
      <c r="B33" s="10" t="s">
        <v>10</v>
      </c>
      <c r="C33" s="11">
        <v>1.3194444444444444E-2</v>
      </c>
      <c r="D33" s="11">
        <v>4.853009259259259E-2</v>
      </c>
      <c r="E33" s="11">
        <f t="shared" si="1"/>
        <v>3.5335648148148144E-2</v>
      </c>
      <c r="F33" s="10"/>
      <c r="G33" s="12">
        <v>50</v>
      </c>
    </row>
    <row r="34" spans="1:8" s="1" customFormat="1">
      <c r="A34" s="9">
        <v>28</v>
      </c>
      <c r="B34" s="10" t="s">
        <v>50</v>
      </c>
      <c r="C34" s="11">
        <v>1.0416666666666666E-2</v>
      </c>
      <c r="D34" s="11">
        <v>3.5416666666666666E-2</v>
      </c>
      <c r="E34" s="11">
        <f>SUM(D34)</f>
        <v>3.5416666666666666E-2</v>
      </c>
      <c r="F34" s="10"/>
      <c r="G34" s="12">
        <v>48</v>
      </c>
    </row>
    <row r="35" spans="1:8" s="1" customFormat="1">
      <c r="A35" s="9">
        <v>29</v>
      </c>
      <c r="B35" s="10" t="s">
        <v>48</v>
      </c>
      <c r="C35" s="11">
        <v>1.0416666666666666E-2</v>
      </c>
      <c r="D35" s="11">
        <v>3.5416666666666666E-2</v>
      </c>
      <c r="E35" s="11">
        <f>SUM(D35)</f>
        <v>3.5416666666666666E-2</v>
      </c>
      <c r="F35" s="10"/>
      <c r="G35" s="8">
        <v>48</v>
      </c>
    </row>
    <row r="36" spans="1:8" s="1" customFormat="1">
      <c r="A36" s="9">
        <v>30</v>
      </c>
      <c r="B36" s="10" t="s">
        <v>49</v>
      </c>
      <c r="C36" s="11">
        <v>1.2499999999999999E-2</v>
      </c>
      <c r="D36" s="11">
        <v>4.8252314814814817E-2</v>
      </c>
      <c r="E36" s="11">
        <f t="shared" ref="E36:E52" si="2">D36-C36</f>
        <v>3.575231481481482E-2</v>
      </c>
      <c r="F36" s="10"/>
      <c r="G36" s="12">
        <v>44</v>
      </c>
    </row>
    <row r="37" spans="1:8" s="1" customFormat="1">
      <c r="A37" s="9">
        <v>31</v>
      </c>
      <c r="B37" s="10" t="s">
        <v>47</v>
      </c>
      <c r="C37" s="11">
        <v>1.1805555555555555E-2</v>
      </c>
      <c r="D37" s="11">
        <v>4.8726851851851855E-2</v>
      </c>
      <c r="E37" s="11">
        <f t="shared" si="2"/>
        <v>3.6921296296296299E-2</v>
      </c>
      <c r="F37" s="10"/>
      <c r="G37" s="12">
        <v>42</v>
      </c>
    </row>
    <row r="38" spans="1:8" s="1" customFormat="1">
      <c r="A38" s="9">
        <v>32</v>
      </c>
      <c r="B38" s="10" t="s">
        <v>51</v>
      </c>
      <c r="C38" s="11">
        <v>8.3333333333333332E-3</v>
      </c>
      <c r="D38" s="11">
        <v>4.8749999999999995E-2</v>
      </c>
      <c r="E38" s="11">
        <f t="shared" si="2"/>
        <v>4.0416666666666663E-2</v>
      </c>
      <c r="F38" s="10"/>
      <c r="G38" s="8">
        <v>40</v>
      </c>
    </row>
    <row r="39" spans="1:8" s="1" customFormat="1">
      <c r="A39" s="9">
        <v>33</v>
      </c>
      <c r="B39" s="10" t="s">
        <v>11</v>
      </c>
      <c r="C39" s="11">
        <v>1.3888888888888888E-2</v>
      </c>
      <c r="D39" s="11">
        <v>6.2731481481481485E-2</v>
      </c>
      <c r="E39" s="11">
        <f t="shared" si="2"/>
        <v>4.8842592592592597E-2</v>
      </c>
      <c r="F39" s="10" t="s">
        <v>12</v>
      </c>
      <c r="G39" s="12">
        <v>38</v>
      </c>
    </row>
    <row r="40" spans="1:8" s="1" customFormat="1">
      <c r="A40" s="9">
        <v>34</v>
      </c>
      <c r="B40" s="10" t="s">
        <v>52</v>
      </c>
      <c r="C40" s="11">
        <v>2.8472222222222222E-2</v>
      </c>
      <c r="D40" s="11">
        <v>4.2789351851851849E-2</v>
      </c>
      <c r="E40" s="11">
        <f t="shared" si="2"/>
        <v>1.4317129629629628E-2</v>
      </c>
      <c r="F40" s="10" t="s">
        <v>13</v>
      </c>
      <c r="G40" s="12">
        <v>36</v>
      </c>
    </row>
    <row r="41" spans="1:8" s="19" customFormat="1">
      <c r="A41" s="9">
        <v>35</v>
      </c>
      <c r="B41" s="10" t="s">
        <v>14</v>
      </c>
      <c r="C41" s="11">
        <v>1.6666666666666666E-2</v>
      </c>
      <c r="D41" s="11">
        <v>6.1342592592592594E-2</v>
      </c>
      <c r="E41" s="11">
        <f t="shared" si="2"/>
        <v>4.4675925925925924E-2</v>
      </c>
      <c r="F41" s="10" t="s">
        <v>15</v>
      </c>
      <c r="G41" s="8">
        <v>34</v>
      </c>
    </row>
    <row r="42" spans="1:8" s="19" customFormat="1">
      <c r="A42" s="9">
        <v>36</v>
      </c>
      <c r="B42" s="10" t="s">
        <v>53</v>
      </c>
      <c r="C42" s="11">
        <v>6.9444444444444447E-4</v>
      </c>
      <c r="D42" s="11">
        <v>2.3356481481481482E-2</v>
      </c>
      <c r="E42" s="11">
        <f t="shared" si="2"/>
        <v>2.2662037037037036E-2</v>
      </c>
      <c r="F42" s="10" t="s">
        <v>15</v>
      </c>
      <c r="G42" s="12">
        <v>32</v>
      </c>
    </row>
    <row r="43" spans="1:8" s="19" customFormat="1">
      <c r="A43" s="9">
        <v>37</v>
      </c>
      <c r="B43" s="10" t="s">
        <v>16</v>
      </c>
      <c r="C43" s="11">
        <v>1.6666666666666666E-2</v>
      </c>
      <c r="D43" s="11">
        <v>6.1342592592592594E-2</v>
      </c>
      <c r="E43" s="11">
        <f t="shared" si="2"/>
        <v>4.4675925925925924E-2</v>
      </c>
      <c r="F43" s="10" t="s">
        <v>15</v>
      </c>
      <c r="G43" s="12">
        <v>30</v>
      </c>
    </row>
    <row r="44" spans="1:8" s="1" customFormat="1">
      <c r="A44" s="16">
        <v>38</v>
      </c>
      <c r="B44" s="17" t="s">
        <v>54</v>
      </c>
      <c r="C44" s="18">
        <v>9.0277777777777787E-3</v>
      </c>
      <c r="D44" s="18">
        <v>1.6296296296296295E-2</v>
      </c>
      <c r="E44" s="18">
        <f t="shared" si="2"/>
        <v>7.2685185185185162E-3</v>
      </c>
      <c r="F44" s="17" t="s">
        <v>17</v>
      </c>
      <c r="G44" s="8">
        <v>28</v>
      </c>
    </row>
    <row r="45" spans="1:8" s="1" customFormat="1">
      <c r="A45" s="16">
        <v>39</v>
      </c>
      <c r="B45" s="17" t="s">
        <v>18</v>
      </c>
      <c r="C45" s="18">
        <v>9.0277777777777787E-3</v>
      </c>
      <c r="D45" s="18">
        <v>1.6296296296296295E-2</v>
      </c>
      <c r="E45" s="18">
        <f t="shared" si="2"/>
        <v>7.2685185185185162E-3</v>
      </c>
      <c r="F45" s="17" t="s">
        <v>17</v>
      </c>
      <c r="G45" s="12">
        <v>28</v>
      </c>
    </row>
    <row r="46" spans="1:8" s="1" customFormat="1">
      <c r="A46" s="16">
        <v>40</v>
      </c>
      <c r="B46" s="17" t="s">
        <v>55</v>
      </c>
      <c r="C46" s="18">
        <v>9.0277777777777787E-3</v>
      </c>
      <c r="D46" s="18">
        <v>1.6296296296296295E-2</v>
      </c>
      <c r="E46" s="18">
        <f t="shared" si="2"/>
        <v>7.2685185185185162E-3</v>
      </c>
      <c r="F46" s="17" t="s">
        <v>17</v>
      </c>
      <c r="G46" s="12">
        <v>28</v>
      </c>
    </row>
    <row r="47" spans="1:8" s="1" customFormat="1">
      <c r="A47" s="9">
        <v>41</v>
      </c>
      <c r="B47" s="10" t="s">
        <v>19</v>
      </c>
      <c r="C47" s="11">
        <v>2.1527777777777781E-2</v>
      </c>
      <c r="D47" s="11">
        <v>4.2361111111111106E-2</v>
      </c>
      <c r="E47" s="11">
        <f t="shared" si="2"/>
        <v>2.0833333333333325E-2</v>
      </c>
      <c r="F47" s="10" t="s">
        <v>20</v>
      </c>
      <c r="G47" s="8">
        <v>22</v>
      </c>
    </row>
    <row r="48" spans="1:8" s="19" customFormat="1">
      <c r="A48" s="9">
        <v>42</v>
      </c>
      <c r="B48" s="10" t="s">
        <v>56</v>
      </c>
      <c r="C48" s="11">
        <v>3.2638888888888891E-2</v>
      </c>
      <c r="D48" s="11">
        <v>4.4328703703703703E-2</v>
      </c>
      <c r="E48" s="11">
        <f t="shared" si="2"/>
        <v>1.1689814814814813E-2</v>
      </c>
      <c r="F48" s="10" t="s">
        <v>20</v>
      </c>
      <c r="G48" s="12">
        <v>20</v>
      </c>
      <c r="H48" s="20"/>
    </row>
    <row r="49" spans="1:7" s="1" customFormat="1">
      <c r="A49" s="9">
        <v>43</v>
      </c>
      <c r="B49" s="10" t="s">
        <v>57</v>
      </c>
      <c r="C49" s="11">
        <v>3.2638888888888891E-2</v>
      </c>
      <c r="D49" s="11">
        <v>4.4328703703703703E-2</v>
      </c>
      <c r="E49" s="11">
        <f t="shared" si="2"/>
        <v>1.1689814814814813E-2</v>
      </c>
      <c r="F49" s="10" t="s">
        <v>20</v>
      </c>
      <c r="G49" s="12">
        <v>20</v>
      </c>
    </row>
    <row r="50" spans="1:7" s="1" customFormat="1">
      <c r="A50" s="9">
        <v>44</v>
      </c>
      <c r="B50" s="10" t="s">
        <v>58</v>
      </c>
      <c r="C50" s="11">
        <v>3.2638888888888891E-2</v>
      </c>
      <c r="D50" s="11">
        <v>4.4328703703703703E-2</v>
      </c>
      <c r="E50" s="11">
        <f t="shared" si="2"/>
        <v>1.1689814814814813E-2</v>
      </c>
      <c r="F50" s="10" t="s">
        <v>20</v>
      </c>
      <c r="G50" s="8">
        <v>20</v>
      </c>
    </row>
    <row r="51" spans="1:7">
      <c r="A51" s="16">
        <v>22</v>
      </c>
      <c r="B51" s="17" t="s">
        <v>59</v>
      </c>
      <c r="C51" s="18">
        <v>1.5277777777777777E-2</v>
      </c>
      <c r="D51" s="18">
        <v>3.7037037037037042E-2</v>
      </c>
      <c r="E51" s="18">
        <f>D51-C51</f>
        <v>2.1759259259259263E-2</v>
      </c>
      <c r="F51" s="17" t="s">
        <v>21</v>
      </c>
      <c r="G51" s="12">
        <v>14</v>
      </c>
    </row>
    <row r="52" spans="1:7" ht="13.5" thickBot="1">
      <c r="A52" s="21">
        <v>45</v>
      </c>
      <c r="B52" s="22" t="s">
        <v>60</v>
      </c>
      <c r="C52" s="23">
        <v>2.1527777777777781E-2</v>
      </c>
      <c r="D52" s="23">
        <v>4.027777777777778E-2</v>
      </c>
      <c r="E52" s="23">
        <f t="shared" si="2"/>
        <v>1.8749999999999999E-2</v>
      </c>
      <c r="F52" s="22" t="s">
        <v>22</v>
      </c>
      <c r="G52" s="12">
        <v>12</v>
      </c>
    </row>
    <row r="54" spans="1:7">
      <c r="A54" s="65" t="s">
        <v>153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workbookViewId="0">
      <selection activeCell="K12" sqref="K12"/>
    </sheetView>
  </sheetViews>
  <sheetFormatPr defaultRowHeight="12.75"/>
  <cols>
    <col min="1" max="1" width="5.7109375" customWidth="1"/>
    <col min="2" max="2" width="22.85546875" customWidth="1"/>
    <col min="3" max="3" width="10.140625" bestFit="1" customWidth="1"/>
    <col min="5" max="5" width="10.85546875" customWidth="1"/>
    <col min="6" max="6" width="12.42578125" customWidth="1"/>
  </cols>
  <sheetData>
    <row r="2" spans="1:7">
      <c r="B2" s="47" t="s">
        <v>150</v>
      </c>
      <c r="C2" s="47"/>
      <c r="D2" s="47"/>
      <c r="E2" s="47"/>
      <c r="F2" s="47"/>
      <c r="G2" s="47"/>
    </row>
    <row r="3" spans="1:7">
      <c r="B3" s="47"/>
      <c r="C3" s="47" t="s">
        <v>154</v>
      </c>
      <c r="D3" s="47"/>
      <c r="E3" s="47"/>
      <c r="F3" s="47"/>
      <c r="G3" s="47"/>
    </row>
    <row r="5" spans="1:7" ht="13.5" thickBot="1">
      <c r="A5" s="47" t="s">
        <v>151</v>
      </c>
      <c r="C5" s="48">
        <v>41595</v>
      </c>
    </row>
    <row r="6" spans="1:7" ht="13.5" thickBo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</row>
    <row r="7" spans="1:7">
      <c r="A7" s="5">
        <v>1</v>
      </c>
      <c r="B7" s="6" t="s">
        <v>61</v>
      </c>
      <c r="C7" s="7">
        <v>1.2500000000000001E-2</v>
      </c>
      <c r="D7" s="7">
        <v>2.5277777777777777E-2</v>
      </c>
      <c r="E7" s="7">
        <f t="shared" ref="E7:E36" si="0">D7-C7</f>
        <v>1.2777777777777777E-2</v>
      </c>
      <c r="F7" s="6"/>
      <c r="G7" s="8">
        <v>100</v>
      </c>
    </row>
    <row r="8" spans="1:7">
      <c r="A8" s="9">
        <v>2</v>
      </c>
      <c r="B8" s="10" t="s">
        <v>62</v>
      </c>
      <c r="C8" s="11">
        <v>3.125E-2</v>
      </c>
      <c r="D8" s="11">
        <v>4.5543981481481477E-2</v>
      </c>
      <c r="E8" s="11">
        <f t="shared" si="0"/>
        <v>1.4293981481481477E-2</v>
      </c>
      <c r="F8" s="10"/>
      <c r="G8" s="12">
        <v>97</v>
      </c>
    </row>
    <row r="9" spans="1:7">
      <c r="A9" s="9">
        <v>3</v>
      </c>
      <c r="B9" s="10" t="s">
        <v>63</v>
      </c>
      <c r="C9" s="11">
        <v>1.3888888888888888E-2</v>
      </c>
      <c r="D9" s="11">
        <v>2.8472222222222222E-2</v>
      </c>
      <c r="E9" s="11">
        <f t="shared" si="0"/>
        <v>1.4583333333333334E-2</v>
      </c>
      <c r="F9" s="10"/>
      <c r="G9" s="12">
        <v>94</v>
      </c>
    </row>
    <row r="10" spans="1:7">
      <c r="A10" s="9">
        <v>4</v>
      </c>
      <c r="B10" s="10" t="s">
        <v>64</v>
      </c>
      <c r="C10" s="11">
        <v>1.3194444444444444E-2</v>
      </c>
      <c r="D10" s="11">
        <v>2.8738425925925928E-2</v>
      </c>
      <c r="E10" s="11">
        <f t="shared" si="0"/>
        <v>1.5543981481481483E-2</v>
      </c>
      <c r="F10" s="10"/>
      <c r="G10" s="8">
        <v>91</v>
      </c>
    </row>
    <row r="11" spans="1:7">
      <c r="A11" s="9">
        <v>5</v>
      </c>
      <c r="B11" s="10" t="s">
        <v>65</v>
      </c>
      <c r="C11" s="11">
        <v>1.8055555555555557E-2</v>
      </c>
      <c r="D11" s="11">
        <v>3.3969907407407407E-2</v>
      </c>
      <c r="E11" s="11">
        <f t="shared" si="0"/>
        <v>1.591435185185185E-2</v>
      </c>
      <c r="F11" s="10"/>
      <c r="G11" s="12">
        <v>88</v>
      </c>
    </row>
    <row r="12" spans="1:7">
      <c r="A12" s="9">
        <v>6</v>
      </c>
      <c r="B12" s="10" t="s">
        <v>66</v>
      </c>
      <c r="C12" s="11">
        <v>3.0555555555555555E-2</v>
      </c>
      <c r="D12" s="11">
        <v>4.6469907407407411E-2</v>
      </c>
      <c r="E12" s="11">
        <f t="shared" si="0"/>
        <v>1.5914351851851857E-2</v>
      </c>
      <c r="F12" s="10"/>
      <c r="G12" s="12">
        <v>85</v>
      </c>
    </row>
    <row r="13" spans="1:7">
      <c r="A13" s="9">
        <v>7</v>
      </c>
      <c r="B13" s="10" t="s">
        <v>67</v>
      </c>
      <c r="C13" s="11">
        <v>3.2638888888888891E-2</v>
      </c>
      <c r="D13" s="11">
        <v>4.9166666666666664E-2</v>
      </c>
      <c r="E13" s="11">
        <f t="shared" si="0"/>
        <v>1.6527777777777773E-2</v>
      </c>
      <c r="F13" s="10"/>
      <c r="G13" s="8">
        <v>82</v>
      </c>
    </row>
    <row r="14" spans="1:7">
      <c r="A14" s="9">
        <v>8</v>
      </c>
      <c r="B14" s="10" t="s">
        <v>68</v>
      </c>
      <c r="C14" s="11">
        <v>4.4444444444444446E-2</v>
      </c>
      <c r="D14" s="11">
        <v>6.1180555555555551E-2</v>
      </c>
      <c r="E14" s="11">
        <f t="shared" si="0"/>
        <v>1.6736111111111104E-2</v>
      </c>
      <c r="F14" s="10"/>
      <c r="G14" s="12">
        <v>79</v>
      </c>
    </row>
    <row r="15" spans="1:7">
      <c r="A15" s="9">
        <v>9</v>
      </c>
      <c r="B15" s="10" t="s">
        <v>69</v>
      </c>
      <c r="C15" s="11">
        <v>5.486111111111111E-2</v>
      </c>
      <c r="D15" s="11">
        <v>7.1759259259259259E-2</v>
      </c>
      <c r="E15" s="11">
        <f t="shared" si="0"/>
        <v>1.6898148148148148E-2</v>
      </c>
      <c r="F15" s="10"/>
      <c r="G15" s="12">
        <v>76</v>
      </c>
    </row>
    <row r="16" spans="1:7">
      <c r="A16" s="9">
        <v>10</v>
      </c>
      <c r="B16" s="10" t="s">
        <v>70</v>
      </c>
      <c r="C16" s="11">
        <v>2.9861111111111113E-2</v>
      </c>
      <c r="D16" s="11">
        <v>4.8067129629629633E-2</v>
      </c>
      <c r="E16" s="11">
        <f t="shared" si="0"/>
        <v>1.8206018518518521E-2</v>
      </c>
      <c r="F16" s="10"/>
      <c r="G16" s="8">
        <v>73</v>
      </c>
    </row>
    <row r="17" spans="1:7">
      <c r="A17" s="9">
        <v>11</v>
      </c>
      <c r="B17" s="10" t="s">
        <v>71</v>
      </c>
      <c r="C17" s="11">
        <v>0.05</v>
      </c>
      <c r="D17" s="11">
        <v>6.8402777777777771E-2</v>
      </c>
      <c r="E17" s="11">
        <f t="shared" si="0"/>
        <v>1.8402777777777768E-2</v>
      </c>
      <c r="F17" s="10"/>
      <c r="G17" s="12">
        <v>70</v>
      </c>
    </row>
    <row r="18" spans="1:7">
      <c r="A18" s="9">
        <v>12</v>
      </c>
      <c r="B18" s="10" t="s">
        <v>72</v>
      </c>
      <c r="C18" s="11">
        <v>2.9166666666666664E-2</v>
      </c>
      <c r="D18" s="11">
        <v>4.9027777777777781E-2</v>
      </c>
      <c r="E18" s="11">
        <f t="shared" si="0"/>
        <v>1.9861111111111118E-2</v>
      </c>
      <c r="F18" s="10"/>
      <c r="G18" s="12">
        <v>67</v>
      </c>
    </row>
    <row r="19" spans="1:7">
      <c r="A19" s="9">
        <v>13</v>
      </c>
      <c r="B19" s="10" t="s">
        <v>73</v>
      </c>
      <c r="C19" s="11">
        <v>1.3888888888888888E-2</v>
      </c>
      <c r="D19" s="11">
        <v>3.4895833333333334E-2</v>
      </c>
      <c r="E19" s="11">
        <f t="shared" si="0"/>
        <v>2.1006944444444446E-2</v>
      </c>
      <c r="F19" s="10"/>
      <c r="G19" s="8">
        <v>64</v>
      </c>
    </row>
    <row r="20" spans="1:7">
      <c r="A20" s="9">
        <v>14</v>
      </c>
      <c r="B20" s="10" t="s">
        <v>74</v>
      </c>
      <c r="C20" s="11">
        <v>7.6388888888888886E-3</v>
      </c>
      <c r="D20" s="11">
        <v>2.8761574074074075E-2</v>
      </c>
      <c r="E20" s="11">
        <f t="shared" si="0"/>
        <v>2.1122685185185185E-2</v>
      </c>
      <c r="F20" s="10"/>
      <c r="G20" s="12">
        <v>61</v>
      </c>
    </row>
    <row r="21" spans="1:7">
      <c r="A21" s="9">
        <v>15</v>
      </c>
      <c r="B21" s="10" t="s">
        <v>75</v>
      </c>
      <c r="C21" s="11">
        <v>1.5277777777777777E-2</v>
      </c>
      <c r="D21" s="11">
        <v>3.7141203703703704E-2</v>
      </c>
      <c r="E21" s="11">
        <f t="shared" si="0"/>
        <v>2.1863425925925925E-2</v>
      </c>
      <c r="F21" s="10"/>
      <c r="G21" s="12">
        <v>58</v>
      </c>
    </row>
    <row r="22" spans="1:7">
      <c r="A22" s="9">
        <v>16</v>
      </c>
      <c r="B22" s="10" t="s">
        <v>76</v>
      </c>
      <c r="C22" s="11">
        <v>1.9444444444444445E-2</v>
      </c>
      <c r="D22" s="11">
        <v>4.2187500000000003E-2</v>
      </c>
      <c r="E22" s="11">
        <f t="shared" si="0"/>
        <v>2.2743055555555558E-2</v>
      </c>
      <c r="F22" s="10"/>
      <c r="G22" s="8">
        <v>55</v>
      </c>
    </row>
    <row r="23" spans="1:7">
      <c r="A23" s="9">
        <v>17</v>
      </c>
      <c r="B23" s="10" t="s">
        <v>77</v>
      </c>
      <c r="C23" s="11">
        <v>1.7361111111111112E-2</v>
      </c>
      <c r="D23" s="11">
        <v>4.2442129629629628E-2</v>
      </c>
      <c r="E23" s="11">
        <f t="shared" si="0"/>
        <v>2.5081018518518516E-2</v>
      </c>
      <c r="F23" s="10"/>
      <c r="G23" s="12">
        <v>52</v>
      </c>
    </row>
    <row r="24" spans="1:7">
      <c r="A24" s="9">
        <v>18</v>
      </c>
      <c r="B24" s="10" t="s">
        <v>78</v>
      </c>
      <c r="C24" s="11">
        <v>0</v>
      </c>
      <c r="D24" s="11">
        <v>2.5752314814814815E-2</v>
      </c>
      <c r="E24" s="11">
        <f t="shared" si="0"/>
        <v>2.5752314814814815E-2</v>
      </c>
      <c r="F24" s="10"/>
      <c r="G24" s="12">
        <v>49</v>
      </c>
    </row>
    <row r="25" spans="1:7">
      <c r="A25" s="9">
        <v>19</v>
      </c>
      <c r="B25" s="10" t="s">
        <v>79</v>
      </c>
      <c r="C25" s="11">
        <v>6.9444444444444441E-3</v>
      </c>
      <c r="D25" s="11">
        <v>4.7106481481481478E-2</v>
      </c>
      <c r="E25" s="11">
        <f t="shared" si="0"/>
        <v>4.0162037037037038E-2</v>
      </c>
      <c r="F25" s="10"/>
      <c r="G25" s="8">
        <v>46</v>
      </c>
    </row>
    <row r="26" spans="1:7">
      <c r="A26" s="9">
        <v>20</v>
      </c>
      <c r="B26" s="10" t="s">
        <v>80</v>
      </c>
      <c r="C26" s="11">
        <v>3.3333333333333333E-2</v>
      </c>
      <c r="D26" s="11">
        <v>8.1597222222222224E-2</v>
      </c>
      <c r="E26" s="11">
        <f t="shared" si="0"/>
        <v>4.8263888888888891E-2</v>
      </c>
      <c r="F26" s="10"/>
      <c r="G26" s="12">
        <v>43</v>
      </c>
    </row>
    <row r="27" spans="1:7">
      <c r="A27" s="9">
        <v>21</v>
      </c>
      <c r="B27" s="10" t="s">
        <v>81</v>
      </c>
      <c r="C27" s="11">
        <v>2.5694444444444447E-2</v>
      </c>
      <c r="D27" s="11">
        <v>5.8275462962962966E-2</v>
      </c>
      <c r="E27" s="11">
        <f t="shared" si="0"/>
        <v>3.2581018518518523E-2</v>
      </c>
      <c r="F27" s="10" t="s">
        <v>82</v>
      </c>
      <c r="G27" s="12">
        <v>40</v>
      </c>
    </row>
    <row r="28" spans="1:7">
      <c r="A28" s="9">
        <v>22</v>
      </c>
      <c r="B28" s="10" t="s">
        <v>83</v>
      </c>
      <c r="C28" s="11">
        <v>3.1944444444444449E-2</v>
      </c>
      <c r="D28" s="11">
        <v>8.1597222222222224E-2</v>
      </c>
      <c r="E28" s="11">
        <f t="shared" si="0"/>
        <v>4.9652777777777775E-2</v>
      </c>
      <c r="F28" s="10" t="s">
        <v>82</v>
      </c>
      <c r="G28" s="8">
        <v>37</v>
      </c>
    </row>
    <row r="29" spans="1:7">
      <c r="A29" s="9">
        <v>23</v>
      </c>
      <c r="B29" s="10" t="s">
        <v>84</v>
      </c>
      <c r="C29" s="11">
        <v>6.2500000000000003E-3</v>
      </c>
      <c r="D29" s="11">
        <v>4.2025462962962966E-2</v>
      </c>
      <c r="E29" s="11">
        <f t="shared" si="0"/>
        <v>3.5775462962962967E-2</v>
      </c>
      <c r="F29" s="10" t="s">
        <v>85</v>
      </c>
      <c r="G29" s="12">
        <v>34</v>
      </c>
    </row>
    <row r="30" spans="1:7">
      <c r="A30" s="9">
        <v>24</v>
      </c>
      <c r="B30" s="10" t="s">
        <v>14</v>
      </c>
      <c r="C30" s="11">
        <v>3.3333333333333333E-2</v>
      </c>
      <c r="D30" s="11">
        <v>4.8611111111111112E-2</v>
      </c>
      <c r="E30" s="11">
        <f t="shared" si="0"/>
        <v>1.5277777777777779E-2</v>
      </c>
      <c r="F30" s="10" t="s">
        <v>15</v>
      </c>
      <c r="G30" s="12">
        <v>31</v>
      </c>
    </row>
    <row r="31" spans="1:7">
      <c r="A31" s="9">
        <v>25</v>
      </c>
      <c r="B31" s="10" t="s">
        <v>10</v>
      </c>
      <c r="C31" s="11">
        <v>3.0555555555555555E-2</v>
      </c>
      <c r="D31" s="11">
        <v>7.9166666666666663E-2</v>
      </c>
      <c r="E31" s="11">
        <f t="shared" si="0"/>
        <v>4.8611111111111105E-2</v>
      </c>
      <c r="F31" s="10" t="s">
        <v>15</v>
      </c>
      <c r="G31" s="8">
        <v>28</v>
      </c>
    </row>
    <row r="32" spans="1:7">
      <c r="A32" s="9">
        <v>26</v>
      </c>
      <c r="B32" s="10" t="s">
        <v>11</v>
      </c>
      <c r="C32" s="11">
        <v>3.0555555555555555E-2</v>
      </c>
      <c r="D32" s="11">
        <v>8.0891203703703715E-2</v>
      </c>
      <c r="E32" s="11">
        <f t="shared" si="0"/>
        <v>5.0335648148148157E-2</v>
      </c>
      <c r="F32" s="10" t="s">
        <v>15</v>
      </c>
      <c r="G32" s="12">
        <v>25</v>
      </c>
    </row>
    <row r="33" spans="1:7">
      <c r="A33" s="9">
        <v>27</v>
      </c>
      <c r="B33" s="10" t="s">
        <v>86</v>
      </c>
      <c r="C33" s="11">
        <v>0</v>
      </c>
      <c r="D33" s="11">
        <v>1.7361111111111112E-2</v>
      </c>
      <c r="E33" s="11">
        <f t="shared" si="0"/>
        <v>1.7361111111111112E-2</v>
      </c>
      <c r="F33" s="10" t="s">
        <v>21</v>
      </c>
      <c r="G33" s="12">
        <v>22</v>
      </c>
    </row>
    <row r="34" spans="1:7">
      <c r="A34" s="9">
        <v>28</v>
      </c>
      <c r="B34" s="10" t="s">
        <v>87</v>
      </c>
      <c r="C34" s="11">
        <v>0</v>
      </c>
      <c r="D34" s="11">
        <v>1.7361111111111112E-2</v>
      </c>
      <c r="E34" s="11">
        <f t="shared" si="0"/>
        <v>1.7361111111111112E-2</v>
      </c>
      <c r="F34" s="10" t="s">
        <v>21</v>
      </c>
      <c r="G34" s="8">
        <v>22</v>
      </c>
    </row>
    <row r="35" spans="1:7">
      <c r="A35" s="9">
        <v>29</v>
      </c>
      <c r="B35" s="10" t="s">
        <v>88</v>
      </c>
      <c r="C35" s="11">
        <v>0</v>
      </c>
      <c r="D35" s="11">
        <v>1.7361111111111101E-2</v>
      </c>
      <c r="E35" s="11">
        <f t="shared" si="0"/>
        <v>1.7361111111111101E-2</v>
      </c>
      <c r="F35" s="10" t="s">
        <v>21</v>
      </c>
      <c r="G35" s="12">
        <v>22</v>
      </c>
    </row>
    <row r="36" spans="1:7" ht="13.5" thickBot="1">
      <c r="A36" s="21">
        <v>30</v>
      </c>
      <c r="B36" s="22" t="s">
        <v>89</v>
      </c>
      <c r="C36" s="23">
        <v>0</v>
      </c>
      <c r="D36" s="23">
        <v>1.7361111111111101E-2</v>
      </c>
      <c r="E36" s="23">
        <f t="shared" si="0"/>
        <v>1.7361111111111101E-2</v>
      </c>
      <c r="F36" s="22" t="s">
        <v>21</v>
      </c>
      <c r="G36" s="12">
        <v>22</v>
      </c>
    </row>
    <row r="39" spans="1:7">
      <c r="A39" s="65" t="s">
        <v>153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sqref="A1:H6"/>
    </sheetView>
  </sheetViews>
  <sheetFormatPr defaultRowHeight="12.75"/>
  <cols>
    <col min="1" max="1" width="7.28515625" customWidth="1"/>
    <col min="2" max="2" width="22.140625" customWidth="1"/>
    <col min="3" max="3" width="10" customWidth="1"/>
    <col min="4" max="4" width="10.42578125" customWidth="1"/>
    <col min="5" max="5" width="10.28515625" style="43" customWidth="1"/>
    <col min="6" max="6" width="9.28515625" customWidth="1"/>
    <col min="7" max="7" width="8" customWidth="1"/>
  </cols>
  <sheetData>
    <row r="1" spans="1:8">
      <c r="E1"/>
    </row>
    <row r="2" spans="1:8">
      <c r="B2" s="47" t="s">
        <v>150</v>
      </c>
      <c r="C2" s="47"/>
      <c r="D2" s="47"/>
      <c r="E2" s="47"/>
      <c r="F2" s="47"/>
      <c r="G2" s="47"/>
    </row>
    <row r="3" spans="1:8">
      <c r="B3" s="47"/>
      <c r="C3" s="47" t="s">
        <v>154</v>
      </c>
      <c r="D3" s="47"/>
      <c r="E3" s="47"/>
      <c r="F3" s="47"/>
      <c r="G3" s="47"/>
    </row>
    <row r="4" spans="1:8">
      <c r="E4"/>
    </row>
    <row r="5" spans="1:8" ht="13.5" thickBot="1">
      <c r="A5" s="47" t="s">
        <v>151</v>
      </c>
      <c r="C5" s="48">
        <v>41616</v>
      </c>
      <c r="E5"/>
    </row>
    <row r="6" spans="1:8" ht="13.5" thickBot="1">
      <c r="A6" s="38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134</v>
      </c>
      <c r="G6" s="38" t="s">
        <v>133</v>
      </c>
      <c r="H6" s="38" t="s">
        <v>6</v>
      </c>
    </row>
    <row r="7" spans="1:8">
      <c r="A7" s="35">
        <v>1</v>
      </c>
      <c r="B7" s="33" t="s">
        <v>24</v>
      </c>
      <c r="C7" s="29">
        <v>0</v>
      </c>
      <c r="D7" s="30">
        <v>1.105324074074074E-2</v>
      </c>
      <c r="E7" s="31">
        <f t="shared" ref="E7:E17" si="0">D7-C7</f>
        <v>1.105324074074074E-2</v>
      </c>
      <c r="F7" s="32"/>
      <c r="G7" s="32">
        <v>1</v>
      </c>
      <c r="H7" s="32">
        <v>100</v>
      </c>
    </row>
    <row r="8" spans="1:8">
      <c r="A8" s="36">
        <v>2</v>
      </c>
      <c r="B8" s="34" t="s">
        <v>90</v>
      </c>
      <c r="C8" s="24">
        <v>3.4027777777777775E-2</v>
      </c>
      <c r="D8" s="25">
        <v>4.5451388888888888E-2</v>
      </c>
      <c r="E8" s="26">
        <f t="shared" si="0"/>
        <v>1.1423611111111114E-2</v>
      </c>
      <c r="F8" s="27"/>
      <c r="G8" s="27">
        <v>2</v>
      </c>
      <c r="H8" s="27">
        <v>98</v>
      </c>
    </row>
    <row r="9" spans="1:8">
      <c r="A9" s="36">
        <v>3</v>
      </c>
      <c r="B9" s="34" t="s">
        <v>91</v>
      </c>
      <c r="C9" s="24">
        <v>1.1111111111111112E-2</v>
      </c>
      <c r="D9" s="25">
        <v>2.3912037037037034E-2</v>
      </c>
      <c r="E9" s="26">
        <f t="shared" si="0"/>
        <v>1.2800925925925922E-2</v>
      </c>
      <c r="F9" s="27"/>
      <c r="G9" s="27">
        <v>3</v>
      </c>
      <c r="H9" s="27">
        <v>96</v>
      </c>
    </row>
    <row r="10" spans="1:8">
      <c r="A10" s="36">
        <v>4</v>
      </c>
      <c r="B10" s="34" t="s">
        <v>92</v>
      </c>
      <c r="C10" s="24">
        <v>1.6666666666666666E-2</v>
      </c>
      <c r="D10" s="25">
        <v>2.989583333333333E-2</v>
      </c>
      <c r="E10" s="26">
        <f t="shared" si="0"/>
        <v>1.3229166666666663E-2</v>
      </c>
      <c r="F10" s="27"/>
      <c r="G10" s="27">
        <v>4</v>
      </c>
      <c r="H10" s="32">
        <v>94</v>
      </c>
    </row>
    <row r="11" spans="1:8">
      <c r="A11" s="36">
        <v>5</v>
      </c>
      <c r="B11" s="34" t="s">
        <v>27</v>
      </c>
      <c r="C11" s="24">
        <v>7.6388888888888904E-3</v>
      </c>
      <c r="D11" s="25">
        <v>2.1215277777777777E-2</v>
      </c>
      <c r="E11" s="26">
        <f t="shared" si="0"/>
        <v>1.3576388888888888E-2</v>
      </c>
      <c r="F11" s="27"/>
      <c r="G11" s="27">
        <v>5</v>
      </c>
      <c r="H11" s="27">
        <v>92</v>
      </c>
    </row>
    <row r="12" spans="1:8">
      <c r="A12" s="36">
        <v>6</v>
      </c>
      <c r="B12" s="34" t="s">
        <v>93</v>
      </c>
      <c r="C12" s="24">
        <v>1.0416666666666666E-2</v>
      </c>
      <c r="D12" s="25">
        <v>2.4236111111111111E-2</v>
      </c>
      <c r="E12" s="26">
        <f t="shared" si="0"/>
        <v>1.3819444444444445E-2</v>
      </c>
      <c r="F12" s="27"/>
      <c r="G12" s="27">
        <v>6</v>
      </c>
      <c r="H12" s="27">
        <v>90</v>
      </c>
    </row>
    <row r="13" spans="1:8">
      <c r="A13" s="36">
        <v>7</v>
      </c>
      <c r="B13" s="34" t="s">
        <v>7</v>
      </c>
      <c r="C13" s="24">
        <v>1.1805555555555555E-2</v>
      </c>
      <c r="D13" s="25">
        <v>2.5694444444444447E-2</v>
      </c>
      <c r="E13" s="26">
        <f t="shared" si="0"/>
        <v>1.3888888888888892E-2</v>
      </c>
      <c r="F13" s="27"/>
      <c r="G13" s="27">
        <v>7</v>
      </c>
      <c r="H13" s="32">
        <v>88</v>
      </c>
    </row>
    <row r="14" spans="1:8">
      <c r="A14" s="36">
        <v>8</v>
      </c>
      <c r="B14" s="34" t="s">
        <v>94</v>
      </c>
      <c r="C14" s="24">
        <v>2.9861111111111113E-2</v>
      </c>
      <c r="D14" s="25">
        <v>4.3784722222222218E-2</v>
      </c>
      <c r="E14" s="26">
        <f t="shared" si="0"/>
        <v>1.3923611111111105E-2</v>
      </c>
      <c r="F14" s="27"/>
      <c r="G14" s="27">
        <v>8</v>
      </c>
      <c r="H14" s="27">
        <v>86</v>
      </c>
    </row>
    <row r="15" spans="1:8">
      <c r="A15" s="37">
        <v>9</v>
      </c>
      <c r="B15" s="34" t="s">
        <v>95</v>
      </c>
      <c r="C15" s="24">
        <v>1.0069444444444445E-2</v>
      </c>
      <c r="D15" s="25">
        <v>2.4074074074074071E-2</v>
      </c>
      <c r="E15" s="26">
        <f t="shared" si="0"/>
        <v>1.4004629629629626E-2</v>
      </c>
      <c r="F15" s="27"/>
      <c r="G15" s="27">
        <v>9</v>
      </c>
      <c r="H15" s="27">
        <v>84</v>
      </c>
    </row>
    <row r="16" spans="1:8" ht="13.5" thickBot="1">
      <c r="A16" s="36">
        <v>10</v>
      </c>
      <c r="B16" s="34" t="s">
        <v>96</v>
      </c>
      <c r="C16" s="24">
        <v>2.0833333333333332E-2</v>
      </c>
      <c r="D16" s="25">
        <v>3.4837962962962959E-2</v>
      </c>
      <c r="E16" s="26">
        <f t="shared" si="0"/>
        <v>1.4004629629629627E-2</v>
      </c>
      <c r="F16" s="27"/>
      <c r="G16" s="27">
        <v>9</v>
      </c>
      <c r="H16" s="32">
        <v>84</v>
      </c>
    </row>
    <row r="17" spans="1:8">
      <c r="A17" s="35">
        <v>11</v>
      </c>
      <c r="B17" s="34" t="s">
        <v>97</v>
      </c>
      <c r="C17" s="29">
        <v>5.5555555555555552E-2</v>
      </c>
      <c r="D17" s="67">
        <v>7.0231481481481492E-2</v>
      </c>
      <c r="E17" s="31">
        <f t="shared" si="0"/>
        <v>1.4675925925925939E-2</v>
      </c>
      <c r="F17" s="27"/>
      <c r="G17" s="32">
        <v>11</v>
      </c>
      <c r="H17" s="27">
        <v>80</v>
      </c>
    </row>
    <row r="18" spans="1:8">
      <c r="A18" s="36">
        <v>12</v>
      </c>
      <c r="B18" s="34" t="s">
        <v>136</v>
      </c>
      <c r="C18" s="24">
        <v>0</v>
      </c>
      <c r="D18" s="25">
        <v>1.4814814814814814E-2</v>
      </c>
      <c r="E18" s="45">
        <v>1.4814814814814814E-2</v>
      </c>
      <c r="F18" s="27"/>
      <c r="G18" s="27">
        <v>12</v>
      </c>
      <c r="H18" s="27">
        <v>78</v>
      </c>
    </row>
    <row r="19" spans="1:8">
      <c r="A19" s="36">
        <v>13</v>
      </c>
      <c r="B19" s="34" t="s">
        <v>98</v>
      </c>
      <c r="C19" s="24">
        <v>4.6527777777777779E-2</v>
      </c>
      <c r="D19" s="25">
        <v>6.2094907407407411E-2</v>
      </c>
      <c r="E19" s="26">
        <f t="shared" ref="E19:E53" si="1">D19-C19</f>
        <v>1.5567129629629632E-2</v>
      </c>
      <c r="F19" s="27"/>
      <c r="G19" s="27">
        <v>13</v>
      </c>
      <c r="H19" s="32">
        <v>76</v>
      </c>
    </row>
    <row r="20" spans="1:8">
      <c r="A20" s="36">
        <v>14</v>
      </c>
      <c r="B20" s="34" t="s">
        <v>99</v>
      </c>
      <c r="C20" s="24">
        <v>3.6111111111111115E-2</v>
      </c>
      <c r="D20" s="25">
        <v>5.1724537037037034E-2</v>
      </c>
      <c r="E20" s="26">
        <f t="shared" si="1"/>
        <v>1.5613425925925919E-2</v>
      </c>
      <c r="F20" s="27"/>
      <c r="G20" s="27">
        <v>14</v>
      </c>
      <c r="H20" s="27">
        <v>74</v>
      </c>
    </row>
    <row r="21" spans="1:8">
      <c r="A21" s="36">
        <v>15</v>
      </c>
      <c r="B21" s="34" t="s">
        <v>100</v>
      </c>
      <c r="C21" s="24">
        <v>8.3333333333333297E-3</v>
      </c>
      <c r="D21" s="25">
        <v>2.4131944444444445E-2</v>
      </c>
      <c r="E21" s="26">
        <f t="shared" si="1"/>
        <v>1.5798611111111117E-2</v>
      </c>
      <c r="F21" s="27"/>
      <c r="G21" s="27">
        <v>15</v>
      </c>
      <c r="H21" s="27">
        <v>72</v>
      </c>
    </row>
    <row r="22" spans="1:8">
      <c r="A22" s="36">
        <v>16</v>
      </c>
      <c r="B22" s="34" t="s">
        <v>101</v>
      </c>
      <c r="C22" s="24">
        <v>1.4236111111111111E-2</v>
      </c>
      <c r="D22" s="25">
        <v>3.019675925925926E-2</v>
      </c>
      <c r="E22" s="26">
        <f t="shared" si="1"/>
        <v>1.5960648148148147E-2</v>
      </c>
      <c r="F22" s="27"/>
      <c r="G22" s="27">
        <v>16</v>
      </c>
      <c r="H22" s="32">
        <v>70</v>
      </c>
    </row>
    <row r="23" spans="1:8">
      <c r="A23" s="36">
        <v>17</v>
      </c>
      <c r="B23" s="34" t="s">
        <v>102</v>
      </c>
      <c r="C23" s="24">
        <v>3.3333333333333333E-2</v>
      </c>
      <c r="D23" s="28">
        <v>4.958333333333334E-2</v>
      </c>
      <c r="E23" s="26">
        <f t="shared" si="1"/>
        <v>1.6250000000000007E-2</v>
      </c>
      <c r="F23" s="27"/>
      <c r="G23" s="27">
        <v>17</v>
      </c>
      <c r="H23" s="27">
        <v>68</v>
      </c>
    </row>
    <row r="24" spans="1:8">
      <c r="A24" s="36">
        <v>18</v>
      </c>
      <c r="B24" s="34" t="s">
        <v>103</v>
      </c>
      <c r="C24" s="24">
        <v>8.6805555555555559E-3</v>
      </c>
      <c r="D24" s="25">
        <v>2.5312500000000002E-2</v>
      </c>
      <c r="E24" s="26">
        <f t="shared" si="1"/>
        <v>1.6631944444444446E-2</v>
      </c>
      <c r="F24" s="27"/>
      <c r="G24" s="27">
        <v>18</v>
      </c>
      <c r="H24" s="27">
        <v>66</v>
      </c>
    </row>
    <row r="25" spans="1:8">
      <c r="A25" s="37">
        <v>19</v>
      </c>
      <c r="B25" s="34" t="s">
        <v>59</v>
      </c>
      <c r="C25" s="24">
        <v>1.38888888888889E-2</v>
      </c>
      <c r="D25" s="25">
        <v>3.0682870370370371E-2</v>
      </c>
      <c r="E25" s="26">
        <f t="shared" si="1"/>
        <v>1.6793981481481472E-2</v>
      </c>
      <c r="F25" s="27"/>
      <c r="G25" s="27">
        <v>19</v>
      </c>
      <c r="H25" s="32">
        <v>64</v>
      </c>
    </row>
    <row r="26" spans="1:8" ht="13.5" thickBot="1">
      <c r="A26" s="36">
        <v>20</v>
      </c>
      <c r="B26" s="34" t="s">
        <v>104</v>
      </c>
      <c r="C26" s="24">
        <v>3.472222222222222E-3</v>
      </c>
      <c r="D26" s="25">
        <v>2.0312500000000001E-2</v>
      </c>
      <c r="E26" s="26">
        <f t="shared" si="1"/>
        <v>1.684027777777778E-2</v>
      </c>
      <c r="F26" s="27"/>
      <c r="G26" s="27">
        <v>20</v>
      </c>
      <c r="H26" s="27">
        <v>62</v>
      </c>
    </row>
    <row r="27" spans="1:8">
      <c r="A27" s="35">
        <v>21</v>
      </c>
      <c r="B27" s="34" t="s">
        <v>105</v>
      </c>
      <c r="C27" s="24">
        <v>4.1666666666666664E-2</v>
      </c>
      <c r="D27" s="25">
        <v>5.903935185185185E-2</v>
      </c>
      <c r="E27" s="26">
        <f t="shared" si="1"/>
        <v>1.7372685185185185E-2</v>
      </c>
      <c r="F27" s="27"/>
      <c r="G27" s="32">
        <v>21</v>
      </c>
      <c r="H27" s="27">
        <v>60</v>
      </c>
    </row>
    <row r="28" spans="1:8">
      <c r="A28" s="36">
        <v>22</v>
      </c>
      <c r="B28" s="34" t="s">
        <v>106</v>
      </c>
      <c r="C28" s="24">
        <v>2.5000000000000001E-2</v>
      </c>
      <c r="D28" s="25">
        <v>4.2476851851851849E-2</v>
      </c>
      <c r="E28" s="26">
        <f t="shared" si="1"/>
        <v>1.7476851851851848E-2</v>
      </c>
      <c r="F28" s="27"/>
      <c r="G28" s="27">
        <v>22</v>
      </c>
      <c r="H28" s="32">
        <v>58</v>
      </c>
    </row>
    <row r="29" spans="1:8">
      <c r="A29" s="36">
        <v>23</v>
      </c>
      <c r="B29" s="34" t="s">
        <v>107</v>
      </c>
      <c r="C29" s="24">
        <v>2.4652777777777777E-2</v>
      </c>
      <c r="D29" s="28">
        <v>4.6932870370370368E-2</v>
      </c>
      <c r="E29" s="26">
        <f t="shared" si="1"/>
        <v>2.2280092592592591E-2</v>
      </c>
      <c r="F29" s="27"/>
      <c r="G29" s="27">
        <v>23</v>
      </c>
      <c r="H29" s="27">
        <v>56</v>
      </c>
    </row>
    <row r="30" spans="1:8">
      <c r="A30" s="36">
        <v>24</v>
      </c>
      <c r="B30" s="34" t="s">
        <v>109</v>
      </c>
      <c r="C30" s="24">
        <v>2.8125000000000001E-2</v>
      </c>
      <c r="D30" s="25">
        <v>5.1423611111111107E-2</v>
      </c>
      <c r="E30" s="26">
        <f t="shared" si="1"/>
        <v>2.3298611111111107E-2</v>
      </c>
      <c r="F30" s="27"/>
      <c r="G30" s="27">
        <v>24</v>
      </c>
      <c r="H30" s="27">
        <v>54</v>
      </c>
    </row>
    <row r="31" spans="1:8">
      <c r="A31" s="36">
        <v>25</v>
      </c>
      <c r="B31" s="34" t="s">
        <v>110</v>
      </c>
      <c r="C31" s="24">
        <v>2.8125000000000001E-2</v>
      </c>
      <c r="D31" s="25">
        <v>5.2731481481481483E-2</v>
      </c>
      <c r="E31" s="26">
        <f t="shared" si="1"/>
        <v>2.4606481481481483E-2</v>
      </c>
      <c r="F31" s="27"/>
      <c r="G31" s="27">
        <v>25</v>
      </c>
      <c r="H31" s="32">
        <v>52</v>
      </c>
    </row>
    <row r="32" spans="1:8">
      <c r="A32" s="36">
        <v>26</v>
      </c>
      <c r="B32" s="34" t="s">
        <v>111</v>
      </c>
      <c r="C32" s="24">
        <v>6.2500000000000003E-3</v>
      </c>
      <c r="D32" s="25">
        <v>3.1018518518518515E-2</v>
      </c>
      <c r="E32" s="26">
        <f t="shared" si="1"/>
        <v>2.4768518518518516E-2</v>
      </c>
      <c r="F32" s="27"/>
      <c r="G32" s="27">
        <v>26</v>
      </c>
      <c r="H32" s="27">
        <v>50</v>
      </c>
    </row>
    <row r="33" spans="1:8">
      <c r="A33" s="36">
        <v>27</v>
      </c>
      <c r="B33" s="34" t="s">
        <v>47</v>
      </c>
      <c r="C33" s="24">
        <v>5.5555555555555497E-3</v>
      </c>
      <c r="D33" s="25">
        <v>3.125E-2</v>
      </c>
      <c r="E33" s="26">
        <f t="shared" si="1"/>
        <v>2.569444444444445E-2</v>
      </c>
      <c r="F33" s="27"/>
      <c r="G33" s="27">
        <v>27</v>
      </c>
      <c r="H33" s="27">
        <v>48</v>
      </c>
    </row>
    <row r="34" spans="1:8">
      <c r="A34" s="36">
        <v>28</v>
      </c>
      <c r="B34" s="34" t="s">
        <v>49</v>
      </c>
      <c r="C34" s="24">
        <v>9.0277777777777787E-3</v>
      </c>
      <c r="D34" s="25">
        <v>3.5069444444444445E-2</v>
      </c>
      <c r="E34" s="26">
        <f t="shared" si="1"/>
        <v>2.6041666666666664E-2</v>
      </c>
      <c r="F34" s="27"/>
      <c r="G34" s="27">
        <v>28</v>
      </c>
      <c r="H34" s="32">
        <v>46</v>
      </c>
    </row>
    <row r="35" spans="1:8">
      <c r="A35" s="37">
        <v>29</v>
      </c>
      <c r="B35" s="34" t="s">
        <v>112</v>
      </c>
      <c r="C35" s="24">
        <v>1.2500000000000001E-2</v>
      </c>
      <c r="D35" s="25">
        <v>3.8564814814814816E-2</v>
      </c>
      <c r="E35" s="26">
        <f t="shared" si="1"/>
        <v>2.6064814814814815E-2</v>
      </c>
      <c r="F35" s="27"/>
      <c r="G35" s="27">
        <v>29</v>
      </c>
      <c r="H35" s="27">
        <v>44</v>
      </c>
    </row>
    <row r="36" spans="1:8" ht="13.5" thickBot="1">
      <c r="A36" s="36">
        <v>30</v>
      </c>
      <c r="B36" s="34" t="s">
        <v>113</v>
      </c>
      <c r="C36" s="24">
        <v>6.9444444444444397E-3</v>
      </c>
      <c r="D36" s="25">
        <v>3.4965277777777783E-2</v>
      </c>
      <c r="E36" s="26">
        <f t="shared" si="1"/>
        <v>2.8020833333333342E-2</v>
      </c>
      <c r="F36" s="27"/>
      <c r="G36" s="27">
        <v>30</v>
      </c>
      <c r="H36" s="27">
        <v>42</v>
      </c>
    </row>
    <row r="37" spans="1:8">
      <c r="A37" s="35">
        <v>31</v>
      </c>
      <c r="B37" s="34" t="s">
        <v>114</v>
      </c>
      <c r="C37" s="24">
        <v>4.1666666666666666E-3</v>
      </c>
      <c r="D37" s="25">
        <v>3.2662037037037038E-2</v>
      </c>
      <c r="E37" s="26">
        <f t="shared" si="1"/>
        <v>2.8495370370370372E-2</v>
      </c>
      <c r="F37" s="27"/>
      <c r="G37" s="32">
        <v>31</v>
      </c>
      <c r="H37" s="32">
        <v>40</v>
      </c>
    </row>
    <row r="38" spans="1:8">
      <c r="A38" s="36">
        <v>32</v>
      </c>
      <c r="B38" s="34" t="s">
        <v>14</v>
      </c>
      <c r="C38" s="24">
        <v>9.3749999999999997E-3</v>
      </c>
      <c r="D38" s="25">
        <v>3.8564814814814816E-2</v>
      </c>
      <c r="E38" s="26">
        <f t="shared" si="1"/>
        <v>2.9189814814814814E-2</v>
      </c>
      <c r="F38" s="27"/>
      <c r="G38" s="27">
        <v>32</v>
      </c>
      <c r="H38" s="27">
        <v>38</v>
      </c>
    </row>
    <row r="39" spans="1:8">
      <c r="A39" s="36">
        <v>33</v>
      </c>
      <c r="B39" s="34" t="s">
        <v>135</v>
      </c>
      <c r="C39" s="24">
        <v>4.8611111111111103E-3</v>
      </c>
      <c r="D39" s="25">
        <v>3.516203703703704E-2</v>
      </c>
      <c r="E39" s="26">
        <f t="shared" si="1"/>
        <v>3.0300925925925929E-2</v>
      </c>
      <c r="F39" s="27"/>
      <c r="G39" s="27">
        <v>33</v>
      </c>
      <c r="H39" s="27">
        <v>36</v>
      </c>
    </row>
    <row r="40" spans="1:8">
      <c r="A40" s="36">
        <v>34</v>
      </c>
      <c r="B40" s="34" t="s">
        <v>115</v>
      </c>
      <c r="C40" s="24">
        <v>1.4930555555555556E-2</v>
      </c>
      <c r="D40" s="25">
        <v>4.8229166666666663E-2</v>
      </c>
      <c r="E40" s="26">
        <f t="shared" si="1"/>
        <v>3.3298611111111105E-2</v>
      </c>
      <c r="F40" s="27"/>
      <c r="G40" s="27">
        <v>34</v>
      </c>
      <c r="H40" s="32">
        <v>34</v>
      </c>
    </row>
    <row r="41" spans="1:8">
      <c r="A41" s="36">
        <v>35</v>
      </c>
      <c r="B41" s="34" t="s">
        <v>116</v>
      </c>
      <c r="C41" s="24">
        <v>9.7222222222222224E-3</v>
      </c>
      <c r="D41" s="25">
        <v>4.4560185185185182E-2</v>
      </c>
      <c r="E41" s="26">
        <f t="shared" si="1"/>
        <v>3.4837962962962959E-2</v>
      </c>
      <c r="F41" s="27"/>
      <c r="G41" s="27">
        <v>35</v>
      </c>
      <c r="H41" s="27">
        <v>32</v>
      </c>
    </row>
    <row r="42" spans="1:8">
      <c r="A42" s="36">
        <v>36</v>
      </c>
      <c r="B42" s="34" t="s">
        <v>108</v>
      </c>
      <c r="C42" s="24">
        <v>2.7777777777777801E-3</v>
      </c>
      <c r="D42" s="25">
        <v>3.888888888888889E-2</v>
      </c>
      <c r="E42" s="26">
        <f t="shared" si="1"/>
        <v>3.6111111111111108E-2</v>
      </c>
      <c r="F42" s="27"/>
      <c r="G42" s="27">
        <v>36</v>
      </c>
      <c r="H42" s="27">
        <v>30</v>
      </c>
    </row>
    <row r="43" spans="1:8">
      <c r="A43" s="36">
        <v>37</v>
      </c>
      <c r="B43" s="34" t="s">
        <v>117</v>
      </c>
      <c r="C43" s="24">
        <v>0</v>
      </c>
      <c r="D43" s="25">
        <v>4.0601851851851854E-2</v>
      </c>
      <c r="E43" s="26">
        <f t="shared" si="1"/>
        <v>4.0601851851851854E-2</v>
      </c>
      <c r="F43" s="27" t="s">
        <v>118</v>
      </c>
      <c r="G43" s="27">
        <v>37</v>
      </c>
      <c r="H43" s="32">
        <v>28</v>
      </c>
    </row>
    <row r="44" spans="1:8">
      <c r="A44" s="36">
        <v>38</v>
      </c>
      <c r="B44" s="34" t="s">
        <v>119</v>
      </c>
      <c r="C44" s="24">
        <v>1.3888888888888889E-3</v>
      </c>
      <c r="D44" s="25">
        <v>2.9571759259259259E-2</v>
      </c>
      <c r="E44" s="26">
        <f t="shared" si="1"/>
        <v>2.8182870370370372E-2</v>
      </c>
      <c r="F44" s="27" t="s">
        <v>120</v>
      </c>
      <c r="G44" s="27">
        <v>38</v>
      </c>
      <c r="H44" s="27">
        <v>26</v>
      </c>
    </row>
    <row r="45" spans="1:8">
      <c r="A45" s="37">
        <v>39</v>
      </c>
      <c r="B45" s="34" t="s">
        <v>121</v>
      </c>
      <c r="C45" s="24">
        <v>2.0833333333333333E-3</v>
      </c>
      <c r="D45" s="25">
        <v>2.013888888888889E-2</v>
      </c>
      <c r="E45" s="26">
        <f t="shared" si="1"/>
        <v>1.8055555555555557E-2</v>
      </c>
      <c r="F45" s="27" t="s">
        <v>122</v>
      </c>
      <c r="G45" s="27">
        <v>39</v>
      </c>
      <c r="H45" s="27">
        <v>24</v>
      </c>
    </row>
    <row r="46" spans="1:8" ht="13.5" thickBot="1">
      <c r="A46" s="36">
        <v>40</v>
      </c>
      <c r="B46" s="34" t="s">
        <v>123</v>
      </c>
      <c r="C46" s="24">
        <v>2.2916666666666669E-2</v>
      </c>
      <c r="D46" s="25">
        <v>4.7858796296296302E-2</v>
      </c>
      <c r="E46" s="26">
        <f t="shared" si="1"/>
        <v>2.4942129629629634E-2</v>
      </c>
      <c r="F46" s="27" t="s">
        <v>122</v>
      </c>
      <c r="G46" s="27">
        <v>40</v>
      </c>
      <c r="H46" s="32">
        <v>22</v>
      </c>
    </row>
    <row r="47" spans="1:8">
      <c r="A47" s="35">
        <v>41</v>
      </c>
      <c r="B47" s="34" t="s">
        <v>124</v>
      </c>
      <c r="C47" s="24">
        <v>3.229166666666667E-2</v>
      </c>
      <c r="D47" s="25">
        <v>4.6527777777777779E-2</v>
      </c>
      <c r="E47" s="26">
        <f t="shared" si="1"/>
        <v>1.4236111111111109E-2</v>
      </c>
      <c r="F47" s="27" t="s">
        <v>125</v>
      </c>
      <c r="G47" s="32">
        <v>41</v>
      </c>
      <c r="H47" s="27">
        <v>20</v>
      </c>
    </row>
    <row r="48" spans="1:8">
      <c r="A48" s="36">
        <v>42</v>
      </c>
      <c r="B48" s="34" t="s">
        <v>126</v>
      </c>
      <c r="C48" s="24">
        <v>2.0833333333333333E-3</v>
      </c>
      <c r="D48" s="25">
        <v>2.013888888888889E-2</v>
      </c>
      <c r="E48" s="26">
        <f t="shared" si="1"/>
        <v>1.8055555555555557E-2</v>
      </c>
      <c r="F48" s="27" t="s">
        <v>127</v>
      </c>
      <c r="G48" s="27">
        <v>42</v>
      </c>
      <c r="H48" s="27">
        <v>18</v>
      </c>
    </row>
    <row r="49" spans="1:8">
      <c r="A49" s="36">
        <v>43</v>
      </c>
      <c r="B49" s="34" t="s">
        <v>128</v>
      </c>
      <c r="C49" s="24">
        <v>2.0833333333333333E-3</v>
      </c>
      <c r="D49" s="25">
        <v>2.013888888888889E-2</v>
      </c>
      <c r="E49" s="26">
        <f t="shared" si="1"/>
        <v>1.8055555555555557E-2</v>
      </c>
      <c r="F49" s="27" t="s">
        <v>127</v>
      </c>
      <c r="G49" s="27">
        <v>43</v>
      </c>
      <c r="H49" s="32">
        <v>18</v>
      </c>
    </row>
    <row r="50" spans="1:8">
      <c r="A50" s="36">
        <v>44</v>
      </c>
      <c r="B50" s="34" t="s">
        <v>129</v>
      </c>
      <c r="C50" s="24">
        <v>0</v>
      </c>
      <c r="D50" s="25">
        <v>4.0972222222222222E-2</v>
      </c>
      <c r="E50" s="26">
        <f t="shared" si="1"/>
        <v>4.0972222222222222E-2</v>
      </c>
      <c r="F50" s="27" t="s">
        <v>127</v>
      </c>
      <c r="G50" s="27">
        <v>44</v>
      </c>
      <c r="H50" s="27">
        <v>14</v>
      </c>
    </row>
    <row r="51" spans="1:8">
      <c r="A51" s="36">
        <v>45</v>
      </c>
      <c r="B51" s="34" t="s">
        <v>130</v>
      </c>
      <c r="C51" s="24">
        <v>0</v>
      </c>
      <c r="D51" s="25">
        <v>4.0972222222222222E-2</v>
      </c>
      <c r="E51" s="26">
        <f t="shared" si="1"/>
        <v>4.0972222222222222E-2</v>
      </c>
      <c r="F51" s="27" t="s">
        <v>127</v>
      </c>
      <c r="G51" s="27">
        <v>45</v>
      </c>
      <c r="H51" s="27">
        <v>14</v>
      </c>
    </row>
    <row r="52" spans="1:8">
      <c r="A52" s="36">
        <v>46</v>
      </c>
      <c r="B52" s="34" t="s">
        <v>131</v>
      </c>
      <c r="C52" s="24">
        <v>3.888888888888889E-2</v>
      </c>
      <c r="D52" s="25">
        <v>7.9861111111111105E-2</v>
      </c>
      <c r="E52" s="26">
        <f t="shared" si="1"/>
        <v>4.0972222222222215E-2</v>
      </c>
      <c r="F52" s="27" t="s">
        <v>127</v>
      </c>
      <c r="G52" s="27">
        <v>46</v>
      </c>
      <c r="H52" s="32">
        <v>14</v>
      </c>
    </row>
    <row r="53" spans="1:8">
      <c r="A53" s="36">
        <v>47</v>
      </c>
      <c r="B53" s="34" t="s">
        <v>132</v>
      </c>
      <c r="C53" s="24">
        <v>3.888888888888889E-2</v>
      </c>
      <c r="D53" s="25">
        <v>7.9861111111111105E-2</v>
      </c>
      <c r="E53" s="26">
        <f t="shared" si="1"/>
        <v>4.0972222222222215E-2</v>
      </c>
      <c r="F53" s="27" t="s">
        <v>127</v>
      </c>
      <c r="G53" s="27">
        <v>47</v>
      </c>
      <c r="H53" s="27">
        <v>14</v>
      </c>
    </row>
    <row r="54" spans="1:8">
      <c r="A54" s="39"/>
      <c r="C54" s="44"/>
      <c r="D54" s="40"/>
      <c r="E54" s="41"/>
      <c r="F54" s="40"/>
      <c r="G54" s="41"/>
      <c r="H54" s="40"/>
    </row>
    <row r="55" spans="1:8">
      <c r="A55" s="65" t="s">
        <v>153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7"/>
  <sheetViews>
    <sheetView workbookViewId="0">
      <selection activeCell="N35" sqref="N35"/>
    </sheetView>
  </sheetViews>
  <sheetFormatPr defaultRowHeight="12.75"/>
  <cols>
    <col min="1" max="1" width="5.140625" customWidth="1"/>
    <col min="2" max="2" width="23" customWidth="1"/>
    <col min="3" max="3" width="10.28515625" customWidth="1"/>
    <col min="4" max="4" width="9.85546875" customWidth="1"/>
    <col min="6" max="6" width="11.5703125" customWidth="1"/>
    <col min="8" max="8" width="6.42578125" customWidth="1"/>
  </cols>
  <sheetData>
    <row r="2" spans="1:8">
      <c r="B2" s="47" t="s">
        <v>150</v>
      </c>
      <c r="C2" s="47"/>
      <c r="D2" s="47"/>
      <c r="E2" s="47"/>
      <c r="F2" s="47"/>
      <c r="G2" s="47"/>
    </row>
    <row r="3" spans="1:8">
      <c r="B3" s="47"/>
      <c r="C3" s="47" t="s">
        <v>152</v>
      </c>
      <c r="D3" s="47"/>
      <c r="E3" s="47"/>
      <c r="F3" s="47"/>
      <c r="G3" s="47"/>
    </row>
    <row r="5" spans="1:8">
      <c r="A5" s="47" t="s">
        <v>151</v>
      </c>
      <c r="C5" s="48">
        <v>41623</v>
      </c>
    </row>
    <row r="6" spans="1:8" ht="13.5" thickBot="1"/>
    <row r="7" spans="1:8" ht="13.5" thickBot="1">
      <c r="A7" s="55" t="s">
        <v>146</v>
      </c>
      <c r="B7" s="52" t="s">
        <v>147</v>
      </c>
      <c r="C7" s="50" t="s">
        <v>2</v>
      </c>
      <c r="D7" s="50" t="s">
        <v>3</v>
      </c>
      <c r="E7" s="50" t="s">
        <v>148</v>
      </c>
      <c r="F7" s="50" t="s">
        <v>4</v>
      </c>
      <c r="G7" s="50" t="s">
        <v>149</v>
      </c>
      <c r="H7" s="51" t="s">
        <v>6</v>
      </c>
    </row>
    <row r="8" spans="1:8">
      <c r="A8" s="56">
        <v>1</v>
      </c>
      <c r="B8" s="53" t="s">
        <v>24</v>
      </c>
      <c r="C8" s="42">
        <v>4.1666666666666701E-3</v>
      </c>
      <c r="D8" s="42">
        <v>1.3622685185185184E-2</v>
      </c>
      <c r="E8" s="42">
        <v>0</v>
      </c>
      <c r="F8" s="42">
        <f t="shared" ref="F8:F45" si="0">D8-C8+E8</f>
        <v>9.4560185185185129E-3</v>
      </c>
      <c r="G8" s="49">
        <v>1</v>
      </c>
      <c r="H8" s="59">
        <v>100</v>
      </c>
    </row>
    <row r="9" spans="1:8">
      <c r="A9" s="57">
        <v>2</v>
      </c>
      <c r="B9" s="54" t="s">
        <v>27</v>
      </c>
      <c r="C9" s="45">
        <v>0</v>
      </c>
      <c r="D9" s="45">
        <v>9.5833333333333343E-3</v>
      </c>
      <c r="E9" s="45">
        <v>0</v>
      </c>
      <c r="F9" s="45">
        <f t="shared" si="0"/>
        <v>9.5833333333333343E-3</v>
      </c>
      <c r="G9" s="46">
        <v>2</v>
      </c>
      <c r="H9" s="60">
        <v>97</v>
      </c>
    </row>
    <row r="10" spans="1:8">
      <c r="A10" s="57">
        <v>3</v>
      </c>
      <c r="B10" s="54" t="s">
        <v>104</v>
      </c>
      <c r="C10" s="45">
        <v>3.4722222222222199E-3</v>
      </c>
      <c r="D10" s="45">
        <v>1.3692129629629629E-2</v>
      </c>
      <c r="E10" s="45">
        <v>0</v>
      </c>
      <c r="F10" s="45">
        <f t="shared" si="0"/>
        <v>1.0219907407407408E-2</v>
      </c>
      <c r="G10" s="46">
        <v>3</v>
      </c>
      <c r="H10" s="60">
        <v>94</v>
      </c>
    </row>
    <row r="11" spans="1:8">
      <c r="A11" s="57">
        <v>4</v>
      </c>
      <c r="B11" s="54" t="s">
        <v>102</v>
      </c>
      <c r="C11" s="45">
        <v>1.4930555555555556E-2</v>
      </c>
      <c r="D11" s="45">
        <v>2.6041666666666668E-2</v>
      </c>
      <c r="E11" s="45">
        <v>0</v>
      </c>
      <c r="F11" s="45">
        <f t="shared" si="0"/>
        <v>1.1111111111111112E-2</v>
      </c>
      <c r="G11" s="46">
        <v>4</v>
      </c>
      <c r="H11" s="60">
        <v>91</v>
      </c>
    </row>
    <row r="12" spans="1:8">
      <c r="A12" s="57">
        <v>5</v>
      </c>
      <c r="B12" s="54" t="s">
        <v>7</v>
      </c>
      <c r="C12" s="45">
        <v>6.2500000000000003E-3</v>
      </c>
      <c r="D12" s="45">
        <v>1.7476851851851851E-2</v>
      </c>
      <c r="E12" s="45">
        <v>0</v>
      </c>
      <c r="F12" s="45">
        <f t="shared" si="0"/>
        <v>1.1226851851851851E-2</v>
      </c>
      <c r="G12" s="46">
        <v>5</v>
      </c>
      <c r="H12" s="60">
        <v>88</v>
      </c>
    </row>
    <row r="13" spans="1:8">
      <c r="A13" s="57">
        <v>6</v>
      </c>
      <c r="B13" s="54" t="s">
        <v>101</v>
      </c>
      <c r="C13" s="45">
        <v>1.5277777777777777E-2</v>
      </c>
      <c r="D13" s="45">
        <v>2.7233796296296298E-2</v>
      </c>
      <c r="E13" s="45">
        <v>0</v>
      </c>
      <c r="F13" s="45">
        <f t="shared" si="0"/>
        <v>1.195601851851852E-2</v>
      </c>
      <c r="G13" s="46">
        <v>6</v>
      </c>
      <c r="H13" s="60">
        <v>85</v>
      </c>
    </row>
    <row r="14" spans="1:8">
      <c r="A14" s="57">
        <v>7</v>
      </c>
      <c r="B14" s="54" t="s">
        <v>90</v>
      </c>
      <c r="C14" s="45">
        <v>3.2986111111111112E-2</v>
      </c>
      <c r="D14" s="45">
        <v>4.4999999999999998E-2</v>
      </c>
      <c r="E14" s="45">
        <v>0</v>
      </c>
      <c r="F14" s="45">
        <f t="shared" si="0"/>
        <v>1.2013888888888886E-2</v>
      </c>
      <c r="G14" s="46">
        <v>7</v>
      </c>
      <c r="H14" s="60">
        <v>82</v>
      </c>
    </row>
    <row r="15" spans="1:8">
      <c r="A15" s="57">
        <v>8</v>
      </c>
      <c r="B15" s="54" t="s">
        <v>106</v>
      </c>
      <c r="C15" s="45">
        <v>8.6805555555555559E-3</v>
      </c>
      <c r="D15" s="45">
        <v>2.1898148148148149E-2</v>
      </c>
      <c r="E15" s="45">
        <v>0</v>
      </c>
      <c r="F15" s="45">
        <f t="shared" si="0"/>
        <v>1.3217592592592593E-2</v>
      </c>
      <c r="G15" s="46">
        <v>8</v>
      </c>
      <c r="H15" s="60">
        <v>79</v>
      </c>
    </row>
    <row r="16" spans="1:8">
      <c r="A16" s="57">
        <v>9</v>
      </c>
      <c r="B16" s="54" t="s">
        <v>95</v>
      </c>
      <c r="C16" s="45">
        <v>6.9444444444444441E-3</v>
      </c>
      <c r="D16" s="45">
        <v>2.0254629629629629E-2</v>
      </c>
      <c r="E16" s="45">
        <v>1.3888888888888889E-3</v>
      </c>
      <c r="F16" s="45">
        <f t="shared" si="0"/>
        <v>1.4699074074074074E-2</v>
      </c>
      <c r="G16" s="46">
        <v>9</v>
      </c>
      <c r="H16" s="60">
        <v>76</v>
      </c>
    </row>
    <row r="17" spans="1:8">
      <c r="A17" s="57">
        <v>10</v>
      </c>
      <c r="B17" s="54" t="s">
        <v>141</v>
      </c>
      <c r="C17" s="45">
        <v>5.5555555555555558E-3</v>
      </c>
      <c r="D17" s="45">
        <v>1.8900462962962963E-2</v>
      </c>
      <c r="E17" s="45">
        <v>1.3888888888888889E-3</v>
      </c>
      <c r="F17" s="45">
        <f t="shared" si="0"/>
        <v>1.4733796296296295E-2</v>
      </c>
      <c r="G17" s="46">
        <v>10</v>
      </c>
      <c r="H17" s="60">
        <v>73</v>
      </c>
    </row>
    <row r="18" spans="1:8">
      <c r="A18" s="57">
        <v>11</v>
      </c>
      <c r="B18" s="54" t="s">
        <v>93</v>
      </c>
      <c r="C18" s="45">
        <v>9.8379629629629633E-3</v>
      </c>
      <c r="D18" s="45">
        <v>2.3182870370370371E-2</v>
      </c>
      <c r="E18" s="45">
        <v>1.3888888888888889E-3</v>
      </c>
      <c r="F18" s="45">
        <f t="shared" si="0"/>
        <v>1.4733796296296297E-2</v>
      </c>
      <c r="G18" s="46">
        <v>10</v>
      </c>
      <c r="H18" s="60">
        <v>73</v>
      </c>
    </row>
    <row r="19" spans="1:8">
      <c r="A19" s="57">
        <v>12</v>
      </c>
      <c r="B19" s="54" t="s">
        <v>100</v>
      </c>
      <c r="C19" s="45">
        <v>9.0277777777777787E-3</v>
      </c>
      <c r="D19" s="45">
        <v>2.3090277777777779E-2</v>
      </c>
      <c r="E19" s="45">
        <v>1.3888888888888889E-3</v>
      </c>
      <c r="F19" s="45">
        <f t="shared" si="0"/>
        <v>1.545138888888889E-2</v>
      </c>
      <c r="G19" s="46">
        <v>12</v>
      </c>
      <c r="H19" s="60">
        <v>67</v>
      </c>
    </row>
    <row r="20" spans="1:8">
      <c r="A20" s="57">
        <v>13</v>
      </c>
      <c r="B20" s="54" t="s">
        <v>109</v>
      </c>
      <c r="C20" s="45">
        <v>7.4074074074074068E-3</v>
      </c>
      <c r="D20" s="45">
        <v>2.071759259259259E-2</v>
      </c>
      <c r="E20" s="45">
        <v>2.7777777777777779E-3</v>
      </c>
      <c r="F20" s="45">
        <f t="shared" si="0"/>
        <v>1.608796296296296E-2</v>
      </c>
      <c r="G20" s="46">
        <v>13</v>
      </c>
      <c r="H20" s="60">
        <v>64</v>
      </c>
    </row>
    <row r="21" spans="1:8">
      <c r="A21" s="57">
        <v>14</v>
      </c>
      <c r="B21" s="54" t="s">
        <v>105</v>
      </c>
      <c r="C21" s="45">
        <v>2.4305555555555556E-2</v>
      </c>
      <c r="D21" s="45">
        <v>3.8136574074074073E-2</v>
      </c>
      <c r="E21" s="45">
        <v>2.7777777777777779E-3</v>
      </c>
      <c r="F21" s="45">
        <f t="shared" si="0"/>
        <v>1.6608796296296295E-2</v>
      </c>
      <c r="G21" s="46">
        <v>14</v>
      </c>
      <c r="H21" s="60">
        <v>61</v>
      </c>
    </row>
    <row r="22" spans="1:8">
      <c r="A22" s="57">
        <v>15</v>
      </c>
      <c r="B22" s="54" t="s">
        <v>103</v>
      </c>
      <c r="C22" s="45">
        <v>2.361111111111111E-2</v>
      </c>
      <c r="D22" s="45">
        <v>3.7812499999999999E-2</v>
      </c>
      <c r="E22" s="45">
        <v>2.7777777777777779E-3</v>
      </c>
      <c r="F22" s="45">
        <f t="shared" si="0"/>
        <v>1.6979166666666667E-2</v>
      </c>
      <c r="G22" s="46">
        <v>15</v>
      </c>
      <c r="H22" s="60">
        <v>58</v>
      </c>
    </row>
    <row r="23" spans="1:8">
      <c r="A23" s="57">
        <v>16</v>
      </c>
      <c r="B23" s="54" t="s">
        <v>142</v>
      </c>
      <c r="C23" s="45">
        <v>6.2500000000000003E-3</v>
      </c>
      <c r="D23" s="45">
        <v>2.3217592592592592E-2</v>
      </c>
      <c r="E23" s="45">
        <v>1.3888888888888889E-3</v>
      </c>
      <c r="F23" s="45">
        <f t="shared" si="0"/>
        <v>1.8356481481481477E-2</v>
      </c>
      <c r="G23" s="46">
        <v>16</v>
      </c>
      <c r="H23" s="60">
        <v>55</v>
      </c>
    </row>
    <row r="24" spans="1:8">
      <c r="A24" s="57">
        <v>17</v>
      </c>
      <c r="B24" s="54" t="s">
        <v>108</v>
      </c>
      <c r="C24" s="45">
        <v>1.1111111111111112E-2</v>
      </c>
      <c r="D24" s="45">
        <v>2.9513888888888892E-2</v>
      </c>
      <c r="E24" s="45">
        <v>0</v>
      </c>
      <c r="F24" s="45">
        <f t="shared" si="0"/>
        <v>1.8402777777777782E-2</v>
      </c>
      <c r="G24" s="46">
        <v>17</v>
      </c>
      <c r="H24" s="60">
        <v>52</v>
      </c>
    </row>
    <row r="25" spans="1:8">
      <c r="A25" s="57">
        <v>18</v>
      </c>
      <c r="B25" s="54" t="s">
        <v>111</v>
      </c>
      <c r="C25" s="45">
        <v>1.0416666666666666E-2</v>
      </c>
      <c r="D25" s="45">
        <v>2.9548611111111109E-2</v>
      </c>
      <c r="E25" s="45">
        <v>0</v>
      </c>
      <c r="F25" s="45">
        <f t="shared" si="0"/>
        <v>1.9131944444444444E-2</v>
      </c>
      <c r="G25" s="46">
        <v>18</v>
      </c>
      <c r="H25" s="60">
        <v>49</v>
      </c>
    </row>
    <row r="26" spans="1:8">
      <c r="A26" s="57">
        <v>19</v>
      </c>
      <c r="B26" s="54" t="s">
        <v>47</v>
      </c>
      <c r="C26" s="45">
        <v>9.8379629629629633E-3</v>
      </c>
      <c r="D26" s="45">
        <v>2.7743055555555559E-2</v>
      </c>
      <c r="E26" s="45">
        <v>1.3888888888888889E-3</v>
      </c>
      <c r="F26" s="45">
        <f t="shared" si="0"/>
        <v>1.9293981481481485E-2</v>
      </c>
      <c r="G26" s="46">
        <v>19</v>
      </c>
      <c r="H26" s="60">
        <v>46</v>
      </c>
    </row>
    <row r="27" spans="1:8">
      <c r="A27" s="57">
        <v>20</v>
      </c>
      <c r="B27" s="54" t="s">
        <v>112</v>
      </c>
      <c r="C27" s="45">
        <v>1.736111111111111E-3</v>
      </c>
      <c r="D27" s="45">
        <v>2.148148148148148E-2</v>
      </c>
      <c r="E27" s="45">
        <v>0</v>
      </c>
      <c r="F27" s="45">
        <f t="shared" si="0"/>
        <v>1.9745370370370368E-2</v>
      </c>
      <c r="G27" s="46">
        <v>20</v>
      </c>
      <c r="H27" s="60">
        <v>43</v>
      </c>
    </row>
    <row r="28" spans="1:8">
      <c r="A28" s="57">
        <v>21</v>
      </c>
      <c r="B28" s="54" t="s">
        <v>59</v>
      </c>
      <c r="C28" s="45">
        <v>4.8611111111111103E-3</v>
      </c>
      <c r="D28" s="45">
        <v>2.1956018518518517E-2</v>
      </c>
      <c r="E28" s="45">
        <v>2.7777777777777779E-3</v>
      </c>
      <c r="F28" s="45">
        <f t="shared" si="0"/>
        <v>1.9872685185185184E-2</v>
      </c>
      <c r="G28" s="46">
        <v>21</v>
      </c>
      <c r="H28" s="60">
        <v>40</v>
      </c>
    </row>
    <row r="29" spans="1:8">
      <c r="A29" s="57">
        <v>22</v>
      </c>
      <c r="B29" s="54" t="s">
        <v>135</v>
      </c>
      <c r="C29" s="45">
        <v>2.4305555555555556E-3</v>
      </c>
      <c r="D29" s="45">
        <v>2.4143518518518519E-2</v>
      </c>
      <c r="E29" s="45">
        <v>0</v>
      </c>
      <c r="F29" s="45">
        <f t="shared" si="0"/>
        <v>2.1712962962962962E-2</v>
      </c>
      <c r="G29" s="46">
        <v>22</v>
      </c>
      <c r="H29" s="60">
        <v>37</v>
      </c>
    </row>
    <row r="30" spans="1:8">
      <c r="A30" s="57">
        <v>23</v>
      </c>
      <c r="B30" s="54" t="s">
        <v>115</v>
      </c>
      <c r="C30" s="45">
        <v>9.0277777777777787E-3</v>
      </c>
      <c r="D30" s="45">
        <v>2.9861111111111113E-2</v>
      </c>
      <c r="E30" s="45">
        <v>1.3888888888888889E-3</v>
      </c>
      <c r="F30" s="45">
        <f t="shared" si="0"/>
        <v>2.2222222222222223E-2</v>
      </c>
      <c r="G30" s="46">
        <v>23</v>
      </c>
      <c r="H30" s="60">
        <v>34</v>
      </c>
    </row>
    <row r="31" spans="1:8">
      <c r="A31" s="57">
        <v>24</v>
      </c>
      <c r="B31" s="54" t="s">
        <v>113</v>
      </c>
      <c r="C31" s="45">
        <v>6.9444444444444441E-3</v>
      </c>
      <c r="D31" s="45">
        <v>2.8414351851851847E-2</v>
      </c>
      <c r="E31" s="45">
        <v>1.3888888888888889E-3</v>
      </c>
      <c r="F31" s="45">
        <f t="shared" si="0"/>
        <v>2.285879629629629E-2</v>
      </c>
      <c r="G31" s="46">
        <v>24</v>
      </c>
      <c r="H31" s="60">
        <v>31</v>
      </c>
    </row>
    <row r="32" spans="1:8">
      <c r="A32" s="57">
        <v>25</v>
      </c>
      <c r="B32" s="54" t="s">
        <v>138</v>
      </c>
      <c r="C32" s="45">
        <v>4.5138888888888902E-3</v>
      </c>
      <c r="D32" s="45">
        <v>2.7245370370370368E-2</v>
      </c>
      <c r="E32" s="45">
        <v>1.3888888888888889E-3</v>
      </c>
      <c r="F32" s="45">
        <f t="shared" si="0"/>
        <v>2.4120370370370365E-2</v>
      </c>
      <c r="G32" s="46">
        <v>25</v>
      </c>
      <c r="H32" s="60">
        <v>28</v>
      </c>
    </row>
    <row r="33" spans="1:8">
      <c r="A33" s="57">
        <v>26</v>
      </c>
      <c r="B33" s="54" t="s">
        <v>114</v>
      </c>
      <c r="C33" s="45">
        <v>8.3333333333333332E-3</v>
      </c>
      <c r="D33" s="45">
        <v>2.6018518518518521E-2</v>
      </c>
      <c r="E33" s="45">
        <v>6.9444444444444441E-3</v>
      </c>
      <c r="F33" s="45">
        <f t="shared" si="0"/>
        <v>2.462962962962963E-2</v>
      </c>
      <c r="G33" s="46">
        <v>26</v>
      </c>
      <c r="H33" s="60">
        <v>25</v>
      </c>
    </row>
    <row r="34" spans="1:8">
      <c r="A34" s="57">
        <v>27</v>
      </c>
      <c r="B34" s="54" t="s">
        <v>49</v>
      </c>
      <c r="C34" s="45">
        <v>2.210648148148148E-2</v>
      </c>
      <c r="D34" s="45">
        <v>4.5694444444444447E-2</v>
      </c>
      <c r="E34" s="45">
        <v>1.3888888888888889E-3</v>
      </c>
      <c r="F34" s="45">
        <f t="shared" si="0"/>
        <v>2.4976851851851854E-2</v>
      </c>
      <c r="G34" s="46">
        <v>27</v>
      </c>
      <c r="H34" s="60">
        <v>22</v>
      </c>
    </row>
    <row r="35" spans="1:8">
      <c r="A35" s="57">
        <v>28</v>
      </c>
      <c r="B35" s="54" t="s">
        <v>137</v>
      </c>
      <c r="C35" s="45">
        <v>6.9444444444444447E-4</v>
      </c>
      <c r="D35" s="45">
        <v>2.4594907407407409E-2</v>
      </c>
      <c r="E35" s="45">
        <v>1.3888888888888889E-3</v>
      </c>
      <c r="F35" s="45">
        <f t="shared" si="0"/>
        <v>2.5289351851851851E-2</v>
      </c>
      <c r="G35" s="46">
        <v>28</v>
      </c>
      <c r="H35" s="60">
        <v>19</v>
      </c>
    </row>
    <row r="36" spans="1:8">
      <c r="A36" s="57">
        <v>29</v>
      </c>
      <c r="B36" s="54" t="s">
        <v>116</v>
      </c>
      <c r="C36" s="45">
        <v>2.2916666666666669E-2</v>
      </c>
      <c r="D36" s="45">
        <v>4.5694444444444447E-2</v>
      </c>
      <c r="E36" s="45">
        <v>2.7777777777777779E-3</v>
      </c>
      <c r="F36" s="45">
        <f t="shared" si="0"/>
        <v>2.5555555555555557E-2</v>
      </c>
      <c r="G36" s="46">
        <v>29</v>
      </c>
      <c r="H36" s="60">
        <v>16</v>
      </c>
    </row>
    <row r="37" spans="1:8">
      <c r="A37" s="57">
        <v>30</v>
      </c>
      <c r="B37" s="54" t="s">
        <v>46</v>
      </c>
      <c r="C37" s="45">
        <v>3.81944444444445E-3</v>
      </c>
      <c r="D37" s="45">
        <v>2.7245370370370368E-2</v>
      </c>
      <c r="E37" s="45">
        <v>2.7777777777777779E-3</v>
      </c>
      <c r="F37" s="45">
        <f t="shared" si="0"/>
        <v>2.6203703703703698E-2</v>
      </c>
      <c r="G37" s="46">
        <v>30</v>
      </c>
      <c r="H37" s="60">
        <v>13</v>
      </c>
    </row>
    <row r="38" spans="1:8">
      <c r="A38" s="57">
        <v>31</v>
      </c>
      <c r="B38" s="54" t="s">
        <v>139</v>
      </c>
      <c r="C38" s="45">
        <v>5.208333333333333E-3</v>
      </c>
      <c r="D38" s="45">
        <v>2.7245370370370368E-2</v>
      </c>
      <c r="E38" s="45">
        <v>4.1666666666666666E-3</v>
      </c>
      <c r="F38" s="45">
        <f t="shared" si="0"/>
        <v>2.6203703703703701E-2</v>
      </c>
      <c r="G38" s="46">
        <v>30</v>
      </c>
      <c r="H38" s="60">
        <v>13</v>
      </c>
    </row>
    <row r="39" spans="1:8">
      <c r="A39" s="57">
        <v>32</v>
      </c>
      <c r="B39" s="54" t="s">
        <v>121</v>
      </c>
      <c r="C39" s="45">
        <v>2.0486111111111111E-2</v>
      </c>
      <c r="D39" s="45">
        <v>4.02662037037037E-2</v>
      </c>
      <c r="E39" s="45">
        <v>6.9444444444444441E-3</v>
      </c>
      <c r="F39" s="45">
        <f t="shared" si="0"/>
        <v>2.6724537037037033E-2</v>
      </c>
      <c r="G39" s="46">
        <v>32</v>
      </c>
      <c r="H39" s="60">
        <v>7</v>
      </c>
    </row>
    <row r="40" spans="1:8">
      <c r="A40" s="57">
        <v>33</v>
      </c>
      <c r="B40" s="54" t="s">
        <v>107</v>
      </c>
      <c r="C40" s="45">
        <v>1.0416666666666666E-2</v>
      </c>
      <c r="D40" s="45">
        <v>3.7962962962962962E-2</v>
      </c>
      <c r="E40" s="45">
        <v>1.3888888888888889E-3</v>
      </c>
      <c r="F40" s="45">
        <f t="shared" si="0"/>
        <v>2.8935185185185185E-2</v>
      </c>
      <c r="G40" s="46">
        <v>33</v>
      </c>
      <c r="H40" s="60">
        <v>5</v>
      </c>
    </row>
    <row r="41" spans="1:8">
      <c r="A41" s="57">
        <v>34</v>
      </c>
      <c r="B41" s="54" t="s">
        <v>145</v>
      </c>
      <c r="C41" s="45">
        <v>3.1250000000000002E-3</v>
      </c>
      <c r="D41" s="45">
        <v>2.7118055555555552E-2</v>
      </c>
      <c r="E41" s="45">
        <v>5.5555555555555558E-3</v>
      </c>
      <c r="F41" s="45">
        <f t="shared" si="0"/>
        <v>2.9548611111111109E-2</v>
      </c>
      <c r="G41" s="46">
        <v>34</v>
      </c>
      <c r="H41" s="60">
        <v>5</v>
      </c>
    </row>
    <row r="42" spans="1:8">
      <c r="A42" s="57">
        <v>35</v>
      </c>
      <c r="B42" s="54" t="s">
        <v>124</v>
      </c>
      <c r="C42" s="45">
        <v>2.0833333333333333E-3</v>
      </c>
      <c r="D42" s="45">
        <v>2.4687500000000001E-2</v>
      </c>
      <c r="E42" s="45">
        <v>6.9444444444444441E-3</v>
      </c>
      <c r="F42" s="45">
        <f t="shared" si="0"/>
        <v>2.9548611111111112E-2</v>
      </c>
      <c r="G42" s="46">
        <v>34</v>
      </c>
      <c r="H42" s="60">
        <v>5</v>
      </c>
    </row>
    <row r="43" spans="1:8">
      <c r="A43" s="57">
        <v>36</v>
      </c>
      <c r="B43" s="54" t="s">
        <v>144</v>
      </c>
      <c r="C43" s="45">
        <v>2.7777777777777779E-3</v>
      </c>
      <c r="D43" s="45">
        <v>2.7245370370370368E-2</v>
      </c>
      <c r="E43" s="45">
        <v>5.5555555555555558E-3</v>
      </c>
      <c r="F43" s="45">
        <f t="shared" si="0"/>
        <v>3.0023148148148146E-2</v>
      </c>
      <c r="G43" s="46">
        <v>36</v>
      </c>
      <c r="H43" s="60">
        <v>5</v>
      </c>
    </row>
    <row r="44" spans="1:8">
      <c r="A44" s="57">
        <v>37</v>
      </c>
      <c r="B44" s="54" t="s">
        <v>140</v>
      </c>
      <c r="C44" s="45">
        <v>5.208333333333333E-3</v>
      </c>
      <c r="D44" s="45">
        <v>4.0046296296296295E-2</v>
      </c>
      <c r="E44" s="45">
        <v>1.3888888888888889E-3</v>
      </c>
      <c r="F44" s="45">
        <f t="shared" si="0"/>
        <v>3.622685185185185E-2</v>
      </c>
      <c r="G44" s="46">
        <v>37</v>
      </c>
      <c r="H44" s="60">
        <v>5</v>
      </c>
    </row>
    <row r="45" spans="1:8" ht="13.5" thickBot="1">
      <c r="A45" s="58">
        <v>38</v>
      </c>
      <c r="B45" s="61" t="s">
        <v>143</v>
      </c>
      <c r="C45" s="62">
        <v>8.3333333333333332E-3</v>
      </c>
      <c r="D45" s="62">
        <v>4.0046296296296295E-2</v>
      </c>
      <c r="E45" s="62">
        <v>6.9444444444444441E-3</v>
      </c>
      <c r="F45" s="62">
        <f t="shared" si="0"/>
        <v>3.8657407407407404E-2</v>
      </c>
      <c r="G45" s="63">
        <v>38</v>
      </c>
      <c r="H45" s="64">
        <v>5</v>
      </c>
    </row>
    <row r="47" spans="1:8">
      <c r="A47" s="65" t="s">
        <v>153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workbookViewId="0">
      <selection activeCell="M27" sqref="M27"/>
    </sheetView>
  </sheetViews>
  <sheetFormatPr defaultRowHeight="12.75"/>
  <cols>
    <col min="1" max="1" width="6.7109375" customWidth="1"/>
    <col min="2" max="2" width="24" customWidth="1"/>
    <col min="3" max="3" width="10.28515625" customWidth="1"/>
  </cols>
  <sheetData>
    <row r="2" spans="1:8">
      <c r="B2" s="47" t="s">
        <v>150</v>
      </c>
      <c r="C2" s="47"/>
      <c r="D2" s="47"/>
      <c r="E2" s="47"/>
      <c r="F2" s="47"/>
      <c r="G2" s="47"/>
    </row>
    <row r="3" spans="1:8">
      <c r="B3" s="47"/>
      <c r="C3" s="47" t="s">
        <v>154</v>
      </c>
      <c r="D3" s="47"/>
      <c r="E3" s="47"/>
      <c r="F3" s="47"/>
      <c r="G3" s="47"/>
    </row>
    <row r="5" spans="1:8">
      <c r="A5" s="47" t="s">
        <v>151</v>
      </c>
      <c r="C5" s="48">
        <v>41630</v>
      </c>
    </row>
    <row r="7" spans="1:8" ht="13.5" thickBot="1"/>
    <row r="8" spans="1:8" ht="13.5" thickBot="1">
      <c r="A8" s="68" t="s">
        <v>0</v>
      </c>
      <c r="B8" s="69" t="s">
        <v>1</v>
      </c>
      <c r="C8" s="68" t="s">
        <v>2</v>
      </c>
      <c r="D8" s="68" t="s">
        <v>3</v>
      </c>
      <c r="E8" s="68" t="s">
        <v>4</v>
      </c>
      <c r="F8" s="68" t="s">
        <v>134</v>
      </c>
      <c r="G8" s="68" t="s">
        <v>133</v>
      </c>
      <c r="H8" s="68" t="s">
        <v>6</v>
      </c>
    </row>
    <row r="9" spans="1:8">
      <c r="A9" s="70">
        <v>1</v>
      </c>
      <c r="B9" s="72" t="s">
        <v>24</v>
      </c>
      <c r="C9" s="75">
        <v>3.8425925925925926E-2</v>
      </c>
      <c r="D9" s="75">
        <v>5.004629629629629E-2</v>
      </c>
      <c r="E9" s="75">
        <f t="shared" ref="E9:E48" si="0">D9-C9</f>
        <v>1.1620370370370364E-2</v>
      </c>
      <c r="F9" s="78" t="s">
        <v>162</v>
      </c>
      <c r="G9" s="78">
        <v>1</v>
      </c>
      <c r="H9" s="81">
        <v>100</v>
      </c>
    </row>
    <row r="10" spans="1:8">
      <c r="A10" s="70">
        <v>2</v>
      </c>
      <c r="B10" s="73" t="s">
        <v>92</v>
      </c>
      <c r="C10" s="76">
        <v>4.027777777777778E-2</v>
      </c>
      <c r="D10" s="76">
        <v>5.2893518518518527E-2</v>
      </c>
      <c r="E10" s="76">
        <f t="shared" si="0"/>
        <v>1.2615740740740747E-2</v>
      </c>
      <c r="F10" s="79" t="s">
        <v>162</v>
      </c>
      <c r="G10" s="79">
        <v>2</v>
      </c>
      <c r="H10" s="82">
        <v>97</v>
      </c>
    </row>
    <row r="11" spans="1:8">
      <c r="A11" s="70">
        <v>3</v>
      </c>
      <c r="B11" s="73" t="s">
        <v>30</v>
      </c>
      <c r="C11" s="76">
        <v>2.7777777777777779E-3</v>
      </c>
      <c r="D11" s="76">
        <v>1.6851851851851851E-2</v>
      </c>
      <c r="E11" s="76">
        <f t="shared" si="0"/>
        <v>1.4074074074074072E-2</v>
      </c>
      <c r="F11" s="79" t="s">
        <v>162</v>
      </c>
      <c r="G11" s="79">
        <v>3</v>
      </c>
      <c r="H11" s="82">
        <v>94</v>
      </c>
    </row>
    <row r="12" spans="1:8">
      <c r="A12" s="70">
        <v>4</v>
      </c>
      <c r="B12" s="73" t="s">
        <v>29</v>
      </c>
      <c r="C12" s="76">
        <v>1.5972222222222224E-2</v>
      </c>
      <c r="D12" s="76">
        <v>3.0405092592592591E-2</v>
      </c>
      <c r="E12" s="76">
        <f t="shared" si="0"/>
        <v>1.4432870370370367E-2</v>
      </c>
      <c r="F12" s="79" t="s">
        <v>162</v>
      </c>
      <c r="G12" s="79">
        <v>4</v>
      </c>
      <c r="H12" s="82">
        <v>91</v>
      </c>
    </row>
    <row r="13" spans="1:8">
      <c r="A13" s="70">
        <v>5</v>
      </c>
      <c r="B13" s="73" t="s">
        <v>31</v>
      </c>
      <c r="C13" s="76">
        <v>1.6666666666666666E-2</v>
      </c>
      <c r="D13" s="76">
        <v>3.1192129629629629E-2</v>
      </c>
      <c r="E13" s="76">
        <f t="shared" si="0"/>
        <v>1.4525462962962962E-2</v>
      </c>
      <c r="F13" s="79" t="s">
        <v>162</v>
      </c>
      <c r="G13" s="79">
        <v>5</v>
      </c>
      <c r="H13" s="82">
        <v>88</v>
      </c>
    </row>
    <row r="14" spans="1:8">
      <c r="A14" s="70">
        <v>6</v>
      </c>
      <c r="B14" s="73" t="s">
        <v>27</v>
      </c>
      <c r="C14" s="76">
        <v>0</v>
      </c>
      <c r="D14" s="76">
        <v>1.5335648148148147E-2</v>
      </c>
      <c r="E14" s="76">
        <f t="shared" si="0"/>
        <v>1.5335648148148147E-2</v>
      </c>
      <c r="F14" s="79" t="s">
        <v>162</v>
      </c>
      <c r="G14" s="79">
        <v>6</v>
      </c>
      <c r="H14" s="82">
        <v>85</v>
      </c>
    </row>
    <row r="15" spans="1:8">
      <c r="A15" s="70">
        <v>7</v>
      </c>
      <c r="B15" s="73" t="s">
        <v>104</v>
      </c>
      <c r="C15" s="76">
        <v>1.7361111111111112E-2</v>
      </c>
      <c r="D15" s="76">
        <v>3.3194444444444443E-2</v>
      </c>
      <c r="E15" s="76">
        <f t="shared" si="0"/>
        <v>1.5833333333333331E-2</v>
      </c>
      <c r="F15" s="79" t="s">
        <v>162</v>
      </c>
      <c r="G15" s="79">
        <v>7</v>
      </c>
      <c r="H15" s="82">
        <v>82</v>
      </c>
    </row>
    <row r="16" spans="1:8">
      <c r="A16" s="70">
        <v>8</v>
      </c>
      <c r="B16" s="73" t="s">
        <v>96</v>
      </c>
      <c r="C16" s="76">
        <v>1.8055555555555557E-2</v>
      </c>
      <c r="D16" s="76">
        <v>3.4629629629629628E-2</v>
      </c>
      <c r="E16" s="76">
        <f t="shared" si="0"/>
        <v>1.6574074074074071E-2</v>
      </c>
      <c r="F16" s="79" t="s">
        <v>162</v>
      </c>
      <c r="G16" s="79">
        <v>8</v>
      </c>
      <c r="H16" s="82">
        <v>79</v>
      </c>
    </row>
    <row r="17" spans="1:8">
      <c r="A17" s="70">
        <v>9</v>
      </c>
      <c r="B17" s="73" t="s">
        <v>35</v>
      </c>
      <c r="C17" s="76">
        <v>2.5694444444444447E-2</v>
      </c>
      <c r="D17" s="76">
        <v>4.2789351851851849E-2</v>
      </c>
      <c r="E17" s="76">
        <f t="shared" si="0"/>
        <v>1.7094907407407402E-2</v>
      </c>
      <c r="F17" s="79" t="s">
        <v>162</v>
      </c>
      <c r="G17" s="79">
        <v>9</v>
      </c>
      <c r="H17" s="82">
        <v>76</v>
      </c>
    </row>
    <row r="18" spans="1:8">
      <c r="A18" s="70">
        <v>10</v>
      </c>
      <c r="B18" s="73" t="s">
        <v>161</v>
      </c>
      <c r="C18" s="76">
        <v>1.5277777777777777E-2</v>
      </c>
      <c r="D18" s="76">
        <v>3.2708333333333332E-2</v>
      </c>
      <c r="E18" s="76">
        <f t="shared" si="0"/>
        <v>1.7430555555555553E-2</v>
      </c>
      <c r="F18" s="79" t="s">
        <v>162</v>
      </c>
      <c r="G18" s="79">
        <v>10</v>
      </c>
      <c r="H18" s="82">
        <v>73</v>
      </c>
    </row>
    <row r="19" spans="1:8">
      <c r="A19" s="70">
        <v>11</v>
      </c>
      <c r="B19" s="73" t="s">
        <v>34</v>
      </c>
      <c r="C19" s="76">
        <v>2.9861111111111113E-2</v>
      </c>
      <c r="D19" s="76">
        <v>4.7905092592592596E-2</v>
      </c>
      <c r="E19" s="76">
        <f t="shared" si="0"/>
        <v>1.8043981481481484E-2</v>
      </c>
      <c r="F19" s="79" t="s">
        <v>162</v>
      </c>
      <c r="G19" s="79">
        <v>11</v>
      </c>
      <c r="H19" s="82">
        <v>70</v>
      </c>
    </row>
    <row r="20" spans="1:8">
      <c r="A20" s="70">
        <v>12</v>
      </c>
      <c r="B20" s="73" t="s">
        <v>105</v>
      </c>
      <c r="C20" s="76">
        <v>2.9166666666666664E-2</v>
      </c>
      <c r="D20" s="76">
        <v>4.8009259259259258E-2</v>
      </c>
      <c r="E20" s="76">
        <f t="shared" si="0"/>
        <v>1.8842592592592595E-2</v>
      </c>
      <c r="F20" s="79" t="s">
        <v>162</v>
      </c>
      <c r="G20" s="79">
        <v>12</v>
      </c>
      <c r="H20" s="82">
        <v>67</v>
      </c>
    </row>
    <row r="21" spans="1:8">
      <c r="A21" s="70">
        <v>13</v>
      </c>
      <c r="B21" s="73" t="s">
        <v>59</v>
      </c>
      <c r="C21" s="76">
        <v>2.5000000000000001E-2</v>
      </c>
      <c r="D21" s="76">
        <v>4.447916666666666E-2</v>
      </c>
      <c r="E21" s="76">
        <f t="shared" si="0"/>
        <v>1.9479166666666659E-2</v>
      </c>
      <c r="F21" s="79" t="s">
        <v>162</v>
      </c>
      <c r="G21" s="79">
        <v>13</v>
      </c>
      <c r="H21" s="82">
        <v>64</v>
      </c>
    </row>
    <row r="22" spans="1:8">
      <c r="A22" s="70">
        <v>14</v>
      </c>
      <c r="B22" s="73" t="s">
        <v>40</v>
      </c>
      <c r="C22" s="76">
        <v>1.1400462962962965E-2</v>
      </c>
      <c r="D22" s="76">
        <v>3.1226851851851853E-2</v>
      </c>
      <c r="E22" s="76">
        <f t="shared" si="0"/>
        <v>1.9826388888888886E-2</v>
      </c>
      <c r="F22" s="79" t="s">
        <v>162</v>
      </c>
      <c r="G22" s="79">
        <v>14</v>
      </c>
      <c r="H22" s="82">
        <v>61</v>
      </c>
    </row>
    <row r="23" spans="1:8">
      <c r="A23" s="70">
        <v>15</v>
      </c>
      <c r="B23" s="73" t="s">
        <v>43</v>
      </c>
      <c r="C23" s="76">
        <v>6.9444444444444447E-4</v>
      </c>
      <c r="D23" s="76">
        <v>2.0833333333333332E-2</v>
      </c>
      <c r="E23" s="76">
        <f t="shared" si="0"/>
        <v>2.0138888888888887E-2</v>
      </c>
      <c r="F23" s="79" t="s">
        <v>162</v>
      </c>
      <c r="G23" s="79">
        <v>15</v>
      </c>
      <c r="H23" s="82">
        <v>58</v>
      </c>
    </row>
    <row r="24" spans="1:8">
      <c r="A24" s="70">
        <v>16</v>
      </c>
      <c r="B24" s="73" t="s">
        <v>44</v>
      </c>
      <c r="C24" s="76">
        <v>2.0833333333333333E-3</v>
      </c>
      <c r="D24" s="76">
        <v>2.3518518518518518E-2</v>
      </c>
      <c r="E24" s="76">
        <f t="shared" si="0"/>
        <v>2.1435185185185186E-2</v>
      </c>
      <c r="F24" s="79" t="s">
        <v>162</v>
      </c>
      <c r="G24" s="79">
        <v>16</v>
      </c>
      <c r="H24" s="82">
        <v>55</v>
      </c>
    </row>
    <row r="25" spans="1:8">
      <c r="A25" s="70">
        <v>17</v>
      </c>
      <c r="B25" s="73" t="s">
        <v>108</v>
      </c>
      <c r="C25" s="76">
        <v>1.0416666666666666E-2</v>
      </c>
      <c r="D25" s="76">
        <v>3.4016203703703708E-2</v>
      </c>
      <c r="E25" s="76">
        <f t="shared" si="0"/>
        <v>2.3599537037037044E-2</v>
      </c>
      <c r="F25" s="79" t="s">
        <v>162</v>
      </c>
      <c r="G25" s="79">
        <v>17</v>
      </c>
      <c r="H25" s="82">
        <v>52</v>
      </c>
    </row>
    <row r="26" spans="1:8">
      <c r="A26" s="70">
        <v>18</v>
      </c>
      <c r="B26" s="73" t="s">
        <v>39</v>
      </c>
      <c r="C26" s="76">
        <v>8.3333333333333332E-3</v>
      </c>
      <c r="D26" s="76">
        <v>3.2928240740740737E-2</v>
      </c>
      <c r="E26" s="76">
        <f t="shared" si="0"/>
        <v>2.4594907407407406E-2</v>
      </c>
      <c r="F26" s="79" t="s">
        <v>162</v>
      </c>
      <c r="G26" s="79">
        <v>18</v>
      </c>
      <c r="H26" s="82">
        <v>49</v>
      </c>
    </row>
    <row r="27" spans="1:8">
      <c r="A27" s="70">
        <v>19</v>
      </c>
      <c r="B27" s="73" t="s">
        <v>157</v>
      </c>
      <c r="C27" s="76">
        <v>4.8611111111111112E-3</v>
      </c>
      <c r="D27" s="76">
        <v>2.9583333333333336E-2</v>
      </c>
      <c r="E27" s="76">
        <f t="shared" si="0"/>
        <v>2.4722222222222225E-2</v>
      </c>
      <c r="F27" s="79" t="s">
        <v>162</v>
      </c>
      <c r="G27" s="79">
        <v>19</v>
      </c>
      <c r="H27" s="82">
        <v>46</v>
      </c>
    </row>
    <row r="28" spans="1:8">
      <c r="A28" s="70">
        <v>20</v>
      </c>
      <c r="B28" s="73" t="s">
        <v>109</v>
      </c>
      <c r="C28" s="76">
        <v>6.5972222222222222E-3</v>
      </c>
      <c r="D28" s="76">
        <v>3.3113425925925928E-2</v>
      </c>
      <c r="E28" s="76">
        <f t="shared" si="0"/>
        <v>2.6516203703703705E-2</v>
      </c>
      <c r="F28" s="79" t="s">
        <v>162</v>
      </c>
      <c r="G28" s="79">
        <v>20</v>
      </c>
      <c r="H28" s="82">
        <v>43</v>
      </c>
    </row>
    <row r="29" spans="1:8">
      <c r="A29" s="70">
        <v>21</v>
      </c>
      <c r="B29" s="73" t="s">
        <v>137</v>
      </c>
      <c r="C29" s="76">
        <v>7.6388888888888886E-3</v>
      </c>
      <c r="D29" s="76">
        <v>3.5289351851851856E-2</v>
      </c>
      <c r="E29" s="76">
        <f t="shared" si="0"/>
        <v>2.7650462962962967E-2</v>
      </c>
      <c r="F29" s="79" t="s">
        <v>162</v>
      </c>
      <c r="G29" s="79">
        <v>21</v>
      </c>
      <c r="H29" s="82">
        <v>40</v>
      </c>
    </row>
    <row r="30" spans="1:8">
      <c r="A30" s="70">
        <v>22</v>
      </c>
      <c r="B30" s="73" t="s">
        <v>47</v>
      </c>
      <c r="C30" s="76">
        <v>4.2245370370370371E-3</v>
      </c>
      <c r="D30" s="76">
        <v>3.2256944444444442E-2</v>
      </c>
      <c r="E30" s="76">
        <f t="shared" si="0"/>
        <v>2.8032407407407405E-2</v>
      </c>
      <c r="F30" s="79" t="s">
        <v>162</v>
      </c>
      <c r="G30" s="79">
        <v>22</v>
      </c>
      <c r="H30" s="82">
        <v>37</v>
      </c>
    </row>
    <row r="31" spans="1:8">
      <c r="A31" s="70">
        <v>23</v>
      </c>
      <c r="B31" s="73" t="s">
        <v>116</v>
      </c>
      <c r="C31" s="76">
        <v>3.472222222222222E-3</v>
      </c>
      <c r="D31" s="76">
        <v>3.2326388888888884E-2</v>
      </c>
      <c r="E31" s="76">
        <f t="shared" si="0"/>
        <v>2.885416666666666E-2</v>
      </c>
      <c r="F31" s="79" t="s">
        <v>162</v>
      </c>
      <c r="G31" s="79">
        <v>23</v>
      </c>
      <c r="H31" s="82">
        <v>34</v>
      </c>
    </row>
    <row r="32" spans="1:8">
      <c r="A32" s="70">
        <v>24</v>
      </c>
      <c r="B32" s="73" t="s">
        <v>49</v>
      </c>
      <c r="C32" s="76">
        <v>1.3888888888888889E-3</v>
      </c>
      <c r="D32" s="76">
        <v>3.2870370370370376E-2</v>
      </c>
      <c r="E32" s="76">
        <f t="shared" si="0"/>
        <v>3.1481481481481485E-2</v>
      </c>
      <c r="F32" s="79" t="s">
        <v>162</v>
      </c>
      <c r="G32" s="79">
        <v>24</v>
      </c>
      <c r="H32" s="82">
        <v>31</v>
      </c>
    </row>
    <row r="33" spans="1:8">
      <c r="A33" s="70">
        <v>25</v>
      </c>
      <c r="B33" s="73" t="s">
        <v>121</v>
      </c>
      <c r="C33" s="76">
        <v>1.3194444444444444E-2</v>
      </c>
      <c r="D33" s="76">
        <v>6.5543981481481481E-2</v>
      </c>
      <c r="E33" s="76">
        <f t="shared" si="0"/>
        <v>5.2349537037037035E-2</v>
      </c>
      <c r="F33" s="79" t="s">
        <v>162</v>
      </c>
      <c r="G33" s="79">
        <v>25</v>
      </c>
      <c r="H33" s="82">
        <v>28</v>
      </c>
    </row>
    <row r="34" spans="1:8">
      <c r="A34" s="70">
        <v>26</v>
      </c>
      <c r="B34" s="73" t="s">
        <v>158</v>
      </c>
      <c r="C34" s="76">
        <v>9.7222222222222224E-3</v>
      </c>
      <c r="D34" s="76">
        <v>6.5543981481481481E-2</v>
      </c>
      <c r="E34" s="76">
        <f t="shared" si="0"/>
        <v>5.5821759259259258E-2</v>
      </c>
      <c r="F34" s="79" t="s">
        <v>162</v>
      </c>
      <c r="G34" s="79">
        <v>26</v>
      </c>
      <c r="H34" s="82">
        <v>25</v>
      </c>
    </row>
    <row r="35" spans="1:8">
      <c r="A35" s="70">
        <v>27</v>
      </c>
      <c r="B35" s="73" t="s">
        <v>138</v>
      </c>
      <c r="C35" s="76">
        <v>6.2500000000000003E-3</v>
      </c>
      <c r="D35" s="76">
        <v>2.255787037037037E-2</v>
      </c>
      <c r="E35" s="76">
        <f t="shared" si="0"/>
        <v>1.6307870370370368E-2</v>
      </c>
      <c r="F35" s="79" t="s">
        <v>164</v>
      </c>
      <c r="G35" s="79">
        <v>27</v>
      </c>
      <c r="H35" s="82">
        <v>22</v>
      </c>
    </row>
    <row r="36" spans="1:8">
      <c r="A36" s="70">
        <v>28</v>
      </c>
      <c r="B36" s="73" t="s">
        <v>51</v>
      </c>
      <c r="C36" s="76">
        <v>9.0277777777777787E-3</v>
      </c>
      <c r="D36" s="76">
        <v>2.5694444444444447E-2</v>
      </c>
      <c r="E36" s="76">
        <f t="shared" si="0"/>
        <v>1.666666666666667E-2</v>
      </c>
      <c r="F36" s="79" t="s">
        <v>164</v>
      </c>
      <c r="G36" s="79">
        <v>28</v>
      </c>
      <c r="H36" s="82">
        <v>19</v>
      </c>
    </row>
    <row r="37" spans="1:8">
      <c r="A37" s="70">
        <v>29</v>
      </c>
      <c r="B37" s="73" t="s">
        <v>135</v>
      </c>
      <c r="C37" s="76">
        <v>4.8611111111111112E-3</v>
      </c>
      <c r="D37" s="76">
        <v>2.2337962962962962E-2</v>
      </c>
      <c r="E37" s="76">
        <f t="shared" si="0"/>
        <v>1.7476851851851851E-2</v>
      </c>
      <c r="F37" s="79" t="s">
        <v>164</v>
      </c>
      <c r="G37" s="79">
        <v>29</v>
      </c>
      <c r="H37" s="82">
        <v>16</v>
      </c>
    </row>
    <row r="38" spans="1:8">
      <c r="A38" s="70">
        <v>30</v>
      </c>
      <c r="B38" s="73" t="s">
        <v>114</v>
      </c>
      <c r="C38" s="76">
        <v>2.7777777777777779E-3</v>
      </c>
      <c r="D38" s="76">
        <v>2.2349537037037032E-2</v>
      </c>
      <c r="E38" s="76">
        <f t="shared" si="0"/>
        <v>1.9571759259259254E-2</v>
      </c>
      <c r="F38" s="79" t="s">
        <v>164</v>
      </c>
      <c r="G38" s="79">
        <v>30</v>
      </c>
      <c r="H38" s="82">
        <v>13</v>
      </c>
    </row>
    <row r="39" spans="1:8">
      <c r="A39" s="70">
        <v>31</v>
      </c>
      <c r="B39" s="73" t="s">
        <v>163</v>
      </c>
      <c r="C39" s="76">
        <v>2.7777777777777779E-3</v>
      </c>
      <c r="D39" s="76">
        <v>2.3032407407407404E-2</v>
      </c>
      <c r="E39" s="76">
        <f t="shared" si="0"/>
        <v>2.0254629629629626E-2</v>
      </c>
      <c r="F39" s="79" t="s">
        <v>164</v>
      </c>
      <c r="G39" s="79">
        <v>31</v>
      </c>
      <c r="H39" s="82">
        <v>10</v>
      </c>
    </row>
    <row r="40" spans="1:8">
      <c r="A40" s="70">
        <v>32</v>
      </c>
      <c r="B40" s="73" t="s">
        <v>168</v>
      </c>
      <c r="C40" s="76">
        <v>2.0833333333333333E-3</v>
      </c>
      <c r="D40" s="76">
        <v>2.2916666666666669E-2</v>
      </c>
      <c r="E40" s="76">
        <f t="shared" si="0"/>
        <v>2.0833333333333336E-2</v>
      </c>
      <c r="F40" s="79" t="s">
        <v>164</v>
      </c>
      <c r="G40" s="79">
        <v>32</v>
      </c>
      <c r="H40" s="82">
        <v>7</v>
      </c>
    </row>
    <row r="41" spans="1:8">
      <c r="A41" s="70">
        <v>33</v>
      </c>
      <c r="B41" s="73" t="s">
        <v>165</v>
      </c>
      <c r="C41" s="76">
        <v>0</v>
      </c>
      <c r="D41" s="76">
        <v>2.2476851851851855E-2</v>
      </c>
      <c r="E41" s="76">
        <f t="shared" si="0"/>
        <v>2.2476851851851855E-2</v>
      </c>
      <c r="F41" s="79" t="s">
        <v>164</v>
      </c>
      <c r="G41" s="79">
        <v>33</v>
      </c>
      <c r="H41" s="82">
        <v>5</v>
      </c>
    </row>
    <row r="42" spans="1:8">
      <c r="A42" s="70">
        <v>34</v>
      </c>
      <c r="B42" s="73" t="s">
        <v>169</v>
      </c>
      <c r="C42" s="76">
        <v>2.8125000000000001E-2</v>
      </c>
      <c r="D42" s="76">
        <v>6.458333333333334E-2</v>
      </c>
      <c r="E42" s="76">
        <f t="shared" si="0"/>
        <v>3.6458333333333343E-2</v>
      </c>
      <c r="F42" s="79" t="s">
        <v>164</v>
      </c>
      <c r="G42" s="79">
        <v>34</v>
      </c>
      <c r="H42" s="82">
        <v>5</v>
      </c>
    </row>
    <row r="43" spans="1:8">
      <c r="A43" s="70">
        <v>35</v>
      </c>
      <c r="B43" s="73" t="s">
        <v>48</v>
      </c>
      <c r="C43" s="76">
        <v>2.8125000000000001E-2</v>
      </c>
      <c r="D43" s="76">
        <v>6.458333333333334E-2</v>
      </c>
      <c r="E43" s="76">
        <f t="shared" si="0"/>
        <v>3.6458333333333343E-2</v>
      </c>
      <c r="F43" s="79" t="s">
        <v>164</v>
      </c>
      <c r="G43" s="79">
        <v>34</v>
      </c>
      <c r="H43" s="82">
        <v>5</v>
      </c>
    </row>
    <row r="44" spans="1:8">
      <c r="A44" s="70">
        <v>36</v>
      </c>
      <c r="B44" s="73" t="s">
        <v>166</v>
      </c>
      <c r="C44" s="76">
        <v>2.0833333333333333E-3</v>
      </c>
      <c r="D44" s="76">
        <v>2.2916666666666669E-2</v>
      </c>
      <c r="E44" s="76">
        <f t="shared" si="0"/>
        <v>2.0833333333333336E-2</v>
      </c>
      <c r="F44" s="79" t="s">
        <v>167</v>
      </c>
      <c r="G44" s="79">
        <v>36</v>
      </c>
      <c r="H44" s="82">
        <v>5</v>
      </c>
    </row>
    <row r="45" spans="1:8">
      <c r="A45" s="70">
        <v>37</v>
      </c>
      <c r="B45" s="73" t="s">
        <v>123</v>
      </c>
      <c r="C45" s="76">
        <v>1.4236111111111111E-2</v>
      </c>
      <c r="D45" s="76">
        <v>3.1412037037037037E-2</v>
      </c>
      <c r="E45" s="76">
        <f t="shared" si="0"/>
        <v>1.7175925925925928E-2</v>
      </c>
      <c r="F45" s="79" t="s">
        <v>122</v>
      </c>
      <c r="G45" s="79">
        <v>37</v>
      </c>
      <c r="H45" s="82">
        <v>5</v>
      </c>
    </row>
    <row r="46" spans="1:8">
      <c r="A46" s="70">
        <v>38</v>
      </c>
      <c r="B46" s="73" t="s">
        <v>160</v>
      </c>
      <c r="C46" s="76">
        <v>1.4236111111111111E-2</v>
      </c>
      <c r="D46" s="76">
        <v>3.1412037037037037E-2</v>
      </c>
      <c r="E46" s="76">
        <f t="shared" si="0"/>
        <v>1.7175925925925928E-2</v>
      </c>
      <c r="F46" s="79" t="s">
        <v>122</v>
      </c>
      <c r="G46" s="79">
        <v>37</v>
      </c>
      <c r="H46" s="82">
        <v>5</v>
      </c>
    </row>
    <row r="47" spans="1:8">
      <c r="A47" s="70">
        <v>39</v>
      </c>
      <c r="B47" s="73" t="s">
        <v>132</v>
      </c>
      <c r="C47" s="76">
        <v>1.2500000000000001E-2</v>
      </c>
      <c r="D47" s="76">
        <v>3.9027777777777779E-2</v>
      </c>
      <c r="E47" s="76">
        <f t="shared" si="0"/>
        <v>2.6527777777777779E-2</v>
      </c>
      <c r="F47" s="79" t="s">
        <v>125</v>
      </c>
      <c r="G47" s="79">
        <v>39</v>
      </c>
      <c r="H47" s="82">
        <v>5</v>
      </c>
    </row>
    <row r="48" spans="1:8" ht="13.5" thickBot="1">
      <c r="A48" s="71">
        <v>40</v>
      </c>
      <c r="B48" s="74" t="s">
        <v>159</v>
      </c>
      <c r="C48" s="77">
        <v>1.3888888888888888E-2</v>
      </c>
      <c r="D48" s="77">
        <v>4.1863425925925929E-2</v>
      </c>
      <c r="E48" s="77">
        <f t="shared" si="0"/>
        <v>2.7974537037037041E-2</v>
      </c>
      <c r="F48" s="80" t="s">
        <v>125</v>
      </c>
      <c r="G48" s="80">
        <v>40</v>
      </c>
      <c r="H48" s="83">
        <v>5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4"/>
  <sheetViews>
    <sheetView tabSelected="1" topLeftCell="A2" workbookViewId="0">
      <selection activeCell="U120" sqref="U120"/>
    </sheetView>
  </sheetViews>
  <sheetFormatPr defaultRowHeight="12.75"/>
  <cols>
    <col min="1" max="1" width="3.42578125" customWidth="1"/>
    <col min="2" max="2" width="5.5703125" style="43" customWidth="1"/>
    <col min="3" max="3" width="19.7109375" customWidth="1"/>
    <col min="4" max="4" width="8.5703125" customWidth="1"/>
    <col min="5" max="5" width="8.42578125" customWidth="1"/>
    <col min="6" max="6" width="8.5703125" customWidth="1"/>
    <col min="7" max="7" width="8.7109375" customWidth="1"/>
    <col min="8" max="8" width="8.85546875" style="43" customWidth="1"/>
    <col min="9" max="9" width="8.5703125" style="43" customWidth="1"/>
    <col min="10" max="10" width="8.42578125" style="43" customWidth="1"/>
    <col min="11" max="11" width="8.85546875" style="43" customWidth="1"/>
    <col min="12" max="12" width="8.7109375" style="43" customWidth="1"/>
    <col min="13" max="13" width="9" style="43" customWidth="1"/>
    <col min="14" max="14" width="8.42578125" style="43" customWidth="1"/>
    <col min="15" max="15" width="8.5703125" style="43" customWidth="1"/>
    <col min="16" max="16" width="6.140625" style="43" customWidth="1"/>
    <col min="17" max="17" width="6.42578125" style="43" customWidth="1"/>
    <col min="18" max="18" width="6.5703125" style="43" customWidth="1"/>
    <col min="19" max="19" width="6" style="43" customWidth="1"/>
    <col min="20" max="20" width="6.42578125" style="43" customWidth="1"/>
  </cols>
  <sheetData>
    <row r="1" spans="1:23" ht="18">
      <c r="A1" s="47" t="s">
        <v>190</v>
      </c>
      <c r="B1" s="86"/>
      <c r="C1" s="47"/>
      <c r="D1" s="47"/>
      <c r="E1" s="47"/>
      <c r="F1" s="47"/>
      <c r="G1" s="47"/>
    </row>
    <row r="2" spans="1:23" ht="18">
      <c r="A2" s="47"/>
      <c r="B2" s="86"/>
      <c r="C2" s="84" t="s">
        <v>191</v>
      </c>
      <c r="D2" s="85"/>
      <c r="G2" s="84"/>
      <c r="H2" s="47"/>
    </row>
    <row r="3" spans="1:23" ht="18">
      <c r="A3" s="47"/>
      <c r="B3" s="86"/>
      <c r="C3" s="84"/>
      <c r="D3" s="85"/>
      <c r="G3" s="84"/>
      <c r="H3" s="47"/>
    </row>
    <row r="4" spans="1:23" ht="18">
      <c r="E4" s="84" t="s">
        <v>192</v>
      </c>
      <c r="F4" s="84"/>
    </row>
    <row r="5" spans="1:23">
      <c r="A5" s="87"/>
      <c r="B5" s="88"/>
      <c r="C5" s="87"/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</row>
    <row r="6" spans="1:23">
      <c r="A6" s="89" t="s">
        <v>146</v>
      </c>
      <c r="B6" s="89" t="s">
        <v>193</v>
      </c>
      <c r="C6" s="89" t="s">
        <v>147</v>
      </c>
      <c r="D6" s="90">
        <v>41960</v>
      </c>
      <c r="E6" s="90">
        <v>41602</v>
      </c>
      <c r="F6" s="90">
        <v>41616</v>
      </c>
      <c r="G6" s="90">
        <v>41623</v>
      </c>
      <c r="H6" s="90">
        <v>41630</v>
      </c>
      <c r="I6" s="90">
        <v>41644</v>
      </c>
      <c r="J6" s="90">
        <v>41645</v>
      </c>
      <c r="K6" s="90">
        <v>41665</v>
      </c>
      <c r="L6" s="90">
        <v>41685</v>
      </c>
      <c r="M6" s="90">
        <v>41714</v>
      </c>
      <c r="N6" s="90">
        <v>41720</v>
      </c>
      <c r="O6" s="90">
        <v>41727</v>
      </c>
      <c r="P6" s="89" t="s">
        <v>228</v>
      </c>
      <c r="Q6" s="89" t="s">
        <v>133</v>
      </c>
      <c r="R6" s="89" t="s">
        <v>133</v>
      </c>
      <c r="S6" s="89" t="s">
        <v>133</v>
      </c>
      <c r="T6" s="89" t="s">
        <v>133</v>
      </c>
    </row>
    <row r="7" spans="1:23">
      <c r="A7" s="89"/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89" t="s">
        <v>227</v>
      </c>
      <c r="Q7" s="89" t="s">
        <v>223</v>
      </c>
      <c r="R7" s="89" t="s">
        <v>224</v>
      </c>
      <c r="S7" s="89" t="s">
        <v>225</v>
      </c>
      <c r="T7" s="89" t="s">
        <v>226</v>
      </c>
    </row>
    <row r="8" spans="1:23">
      <c r="A8" s="91">
        <v>1</v>
      </c>
      <c r="B8" s="91">
        <v>1978</v>
      </c>
      <c r="C8" s="92" t="s">
        <v>27</v>
      </c>
      <c r="D8" s="93">
        <v>100</v>
      </c>
      <c r="E8" s="91">
        <v>88</v>
      </c>
      <c r="F8" s="94">
        <v>92</v>
      </c>
      <c r="G8" s="94">
        <v>97</v>
      </c>
      <c r="H8" s="94">
        <v>85</v>
      </c>
      <c r="I8" s="94">
        <v>93</v>
      </c>
      <c r="J8" s="94">
        <v>68</v>
      </c>
      <c r="K8" s="94">
        <v>94</v>
      </c>
      <c r="L8" s="94"/>
      <c r="M8" s="94">
        <v>90</v>
      </c>
      <c r="N8" s="94">
        <v>90</v>
      </c>
      <c r="O8" s="94"/>
      <c r="P8" s="93">
        <f>D8+E8+F8+G8+I8+K8+M8+N8+H8</f>
        <v>829</v>
      </c>
      <c r="Q8" s="93">
        <v>1</v>
      </c>
      <c r="R8" s="93"/>
      <c r="S8" s="93"/>
      <c r="T8" s="93"/>
      <c r="U8" s="40"/>
      <c r="V8" s="40"/>
      <c r="W8" s="40"/>
    </row>
    <row r="9" spans="1:23">
      <c r="A9" s="91">
        <v>2</v>
      </c>
      <c r="B9" s="91">
        <v>1989</v>
      </c>
      <c r="C9" s="92" t="s">
        <v>91</v>
      </c>
      <c r="D9" s="93"/>
      <c r="E9" s="93"/>
      <c r="F9" s="93">
        <v>96</v>
      </c>
      <c r="G9" s="93"/>
      <c r="H9" s="93"/>
      <c r="I9" s="93">
        <v>100</v>
      </c>
      <c r="J9" s="93">
        <v>100</v>
      </c>
      <c r="K9" s="93">
        <v>100</v>
      </c>
      <c r="L9" s="93">
        <v>100</v>
      </c>
      <c r="M9" s="93">
        <v>100</v>
      </c>
      <c r="N9" s="93">
        <v>100</v>
      </c>
      <c r="O9" s="93">
        <v>100</v>
      </c>
      <c r="P9" s="93">
        <f>SUM(D9:O9)</f>
        <v>796</v>
      </c>
      <c r="Q9" s="93">
        <v>2</v>
      </c>
      <c r="R9" s="91"/>
      <c r="S9" s="91"/>
      <c r="T9" s="93"/>
      <c r="U9" s="40"/>
      <c r="V9" s="40"/>
      <c r="W9" s="40"/>
    </row>
    <row r="10" spans="1:23">
      <c r="A10" s="91">
        <v>3</v>
      </c>
      <c r="B10" s="91">
        <v>1972</v>
      </c>
      <c r="C10" s="92" t="s">
        <v>94</v>
      </c>
      <c r="D10" s="93">
        <v>88</v>
      </c>
      <c r="E10" s="91">
        <v>82</v>
      </c>
      <c r="F10" s="94">
        <v>86</v>
      </c>
      <c r="G10" s="91"/>
      <c r="H10" s="91">
        <v>88</v>
      </c>
      <c r="I10" s="91"/>
      <c r="J10" s="91"/>
      <c r="K10" s="91">
        <v>88</v>
      </c>
      <c r="L10" s="91">
        <v>86</v>
      </c>
      <c r="M10" s="91">
        <v>88</v>
      </c>
      <c r="N10" s="91">
        <v>86</v>
      </c>
      <c r="O10" s="91">
        <v>94</v>
      </c>
      <c r="P10" s="93">
        <f>SUM(D10:O10)</f>
        <v>786</v>
      </c>
      <c r="Q10" s="93"/>
      <c r="R10" s="91">
        <v>1</v>
      </c>
      <c r="S10" s="93"/>
      <c r="T10" s="93"/>
      <c r="U10" s="40"/>
      <c r="V10" s="40"/>
      <c r="W10" s="40"/>
    </row>
    <row r="11" spans="1:23">
      <c r="A11" s="91">
        <v>4</v>
      </c>
      <c r="B11" s="91">
        <v>1995</v>
      </c>
      <c r="C11" s="92" t="s">
        <v>24</v>
      </c>
      <c r="D11" s="93"/>
      <c r="E11" s="91">
        <v>98</v>
      </c>
      <c r="F11" s="94">
        <v>100</v>
      </c>
      <c r="G11" s="91">
        <v>100</v>
      </c>
      <c r="H11" s="91">
        <v>100</v>
      </c>
      <c r="I11" s="91">
        <v>9</v>
      </c>
      <c r="J11" s="91"/>
      <c r="K11" s="91"/>
      <c r="L11" s="91">
        <v>92</v>
      </c>
      <c r="M11" s="91">
        <v>96</v>
      </c>
      <c r="N11" s="91">
        <v>98</v>
      </c>
      <c r="O11" s="91">
        <v>68</v>
      </c>
      <c r="P11" s="91">
        <f>SUM(D11:O11)</f>
        <v>761</v>
      </c>
      <c r="Q11" s="93">
        <v>3</v>
      </c>
      <c r="R11" s="91"/>
      <c r="S11" s="93"/>
      <c r="T11" s="93"/>
      <c r="U11" s="40"/>
      <c r="V11" s="40"/>
      <c r="W11" s="40"/>
    </row>
    <row r="12" spans="1:23">
      <c r="A12" s="91">
        <v>5</v>
      </c>
      <c r="B12" s="91">
        <v>2000</v>
      </c>
      <c r="C12" s="92" t="s">
        <v>101</v>
      </c>
      <c r="D12" s="93">
        <v>91</v>
      </c>
      <c r="E12" s="91">
        <v>76</v>
      </c>
      <c r="F12" s="94">
        <v>70</v>
      </c>
      <c r="G12" s="91">
        <v>85</v>
      </c>
      <c r="H12" s="91">
        <v>70</v>
      </c>
      <c r="I12" s="91">
        <v>100</v>
      </c>
      <c r="J12" s="91">
        <v>100</v>
      </c>
      <c r="K12" s="91">
        <v>74</v>
      </c>
      <c r="L12" s="91"/>
      <c r="M12" s="91">
        <v>74</v>
      </c>
      <c r="N12" s="91">
        <v>66</v>
      </c>
      <c r="O12" s="91">
        <v>88</v>
      </c>
      <c r="P12" s="93">
        <f>D12+E12+G12+I12+J12+K12+M12+O12+F12</f>
        <v>758</v>
      </c>
      <c r="Q12" s="93"/>
      <c r="R12" s="91"/>
      <c r="S12" s="93">
        <v>1</v>
      </c>
      <c r="T12" s="93"/>
      <c r="U12" s="40"/>
      <c r="V12" s="40"/>
      <c r="W12" s="40"/>
    </row>
    <row r="13" spans="1:23">
      <c r="A13" s="91">
        <v>6</v>
      </c>
      <c r="B13" s="91">
        <v>1998</v>
      </c>
      <c r="C13" s="92" t="s">
        <v>175</v>
      </c>
      <c r="D13" s="93"/>
      <c r="E13" s="91">
        <v>94</v>
      </c>
      <c r="F13" s="94"/>
      <c r="G13" s="91"/>
      <c r="H13" s="93"/>
      <c r="I13" s="93">
        <v>76</v>
      </c>
      <c r="J13" s="93">
        <v>100</v>
      </c>
      <c r="K13" s="93">
        <v>98</v>
      </c>
      <c r="L13" s="93">
        <v>98</v>
      </c>
      <c r="M13" s="93">
        <v>98</v>
      </c>
      <c r="N13" s="93">
        <v>96</v>
      </c>
      <c r="O13" s="93">
        <v>96</v>
      </c>
      <c r="P13" s="93">
        <f>SUM(D13:O13)</f>
        <v>756</v>
      </c>
      <c r="Q13" s="91">
        <v>4</v>
      </c>
      <c r="R13" s="91"/>
      <c r="S13" s="93"/>
      <c r="T13" s="93"/>
      <c r="U13" s="40"/>
      <c r="V13" s="40"/>
      <c r="W13" s="40"/>
    </row>
    <row r="14" spans="1:23">
      <c r="A14" s="91">
        <v>7</v>
      </c>
      <c r="B14" s="91">
        <v>1979</v>
      </c>
      <c r="C14" s="92" t="s">
        <v>104</v>
      </c>
      <c r="D14" s="93"/>
      <c r="E14" s="93"/>
      <c r="F14" s="93">
        <v>62</v>
      </c>
      <c r="G14" s="93">
        <v>94</v>
      </c>
      <c r="H14" s="91">
        <v>82</v>
      </c>
      <c r="I14" s="91">
        <v>65</v>
      </c>
      <c r="J14" s="91">
        <v>12</v>
      </c>
      <c r="K14" s="91">
        <v>92</v>
      </c>
      <c r="L14" s="91">
        <v>90</v>
      </c>
      <c r="M14" s="91">
        <v>86</v>
      </c>
      <c r="N14" s="91">
        <v>84</v>
      </c>
      <c r="O14" s="91">
        <v>92</v>
      </c>
      <c r="P14" s="93">
        <f>F14+G14+H14+I14+K14+L14+M14+N14+O14</f>
        <v>747</v>
      </c>
      <c r="Q14" s="93">
        <v>5</v>
      </c>
      <c r="R14" s="91"/>
      <c r="S14" s="93"/>
      <c r="T14" s="93"/>
      <c r="U14" s="40"/>
      <c r="V14" s="40"/>
      <c r="W14" s="40"/>
    </row>
    <row r="15" spans="1:23">
      <c r="A15" s="91">
        <v>8</v>
      </c>
      <c r="B15" s="91">
        <v>1999</v>
      </c>
      <c r="C15" s="92" t="s">
        <v>93</v>
      </c>
      <c r="D15" s="93"/>
      <c r="E15" s="93"/>
      <c r="F15" s="93">
        <v>90</v>
      </c>
      <c r="G15" s="93">
        <v>73</v>
      </c>
      <c r="H15" s="93"/>
      <c r="I15" s="93">
        <v>92</v>
      </c>
      <c r="J15" s="93">
        <v>84</v>
      </c>
      <c r="K15" s="93">
        <v>96</v>
      </c>
      <c r="L15" s="93">
        <v>96</v>
      </c>
      <c r="M15" s="93">
        <v>94</v>
      </c>
      <c r="N15" s="93">
        <v>92</v>
      </c>
      <c r="O15" s="93"/>
      <c r="P15" s="93">
        <f>SUM(D15:O15)</f>
        <v>717</v>
      </c>
      <c r="Q15" s="93"/>
      <c r="R15" s="91"/>
      <c r="S15" s="93">
        <v>2</v>
      </c>
      <c r="T15" s="93"/>
      <c r="U15" s="40"/>
      <c r="V15" s="40"/>
      <c r="W15" s="40"/>
    </row>
    <row r="16" spans="1:23">
      <c r="A16" s="91">
        <v>9</v>
      </c>
      <c r="B16" s="91">
        <v>1998</v>
      </c>
      <c r="C16" s="92" t="s">
        <v>7</v>
      </c>
      <c r="D16" s="93"/>
      <c r="E16" s="91">
        <v>90</v>
      </c>
      <c r="F16" s="94">
        <v>88</v>
      </c>
      <c r="G16" s="91">
        <v>88</v>
      </c>
      <c r="H16" s="93"/>
      <c r="I16" s="93">
        <v>100</v>
      </c>
      <c r="J16" s="93">
        <v>92</v>
      </c>
      <c r="K16" s="93"/>
      <c r="L16" s="93"/>
      <c r="M16" s="93">
        <v>80</v>
      </c>
      <c r="N16" s="93">
        <v>88</v>
      </c>
      <c r="O16" s="93">
        <v>84</v>
      </c>
      <c r="P16" s="93">
        <f>SUM(D16:O16)</f>
        <v>710</v>
      </c>
      <c r="Q16" s="93">
        <v>6</v>
      </c>
      <c r="R16" s="91"/>
      <c r="S16" s="93"/>
      <c r="T16" s="93"/>
      <c r="U16" s="40"/>
      <c r="V16" s="40"/>
      <c r="W16" s="40"/>
    </row>
    <row r="17" spans="1:23">
      <c r="A17" s="91">
        <v>10</v>
      </c>
      <c r="B17" s="91">
        <v>1998</v>
      </c>
      <c r="C17" s="92" t="s">
        <v>95</v>
      </c>
      <c r="D17" s="93">
        <v>67</v>
      </c>
      <c r="E17" s="91">
        <v>80</v>
      </c>
      <c r="F17" s="94">
        <v>84</v>
      </c>
      <c r="G17" s="91">
        <v>76</v>
      </c>
      <c r="H17" s="93"/>
      <c r="I17" s="93">
        <v>68</v>
      </c>
      <c r="J17" s="93">
        <v>68</v>
      </c>
      <c r="K17" s="93">
        <v>80</v>
      </c>
      <c r="L17" s="93">
        <v>74</v>
      </c>
      <c r="M17" s="93">
        <v>76</v>
      </c>
      <c r="N17" s="93">
        <v>74</v>
      </c>
      <c r="O17" s="93">
        <v>90</v>
      </c>
      <c r="P17" s="93">
        <f>E17+F17+G17+I17+K17+L17+M17+N17+O17</f>
        <v>702</v>
      </c>
      <c r="Q17" s="93"/>
      <c r="R17" s="91">
        <v>2</v>
      </c>
      <c r="S17" s="93"/>
      <c r="T17" s="93"/>
      <c r="U17" s="40"/>
      <c r="V17" s="40"/>
      <c r="W17" s="40"/>
    </row>
    <row r="18" spans="1:23">
      <c r="A18" s="91">
        <v>11</v>
      </c>
      <c r="B18" s="91">
        <v>1999</v>
      </c>
      <c r="C18" s="92" t="s">
        <v>172</v>
      </c>
      <c r="D18" s="93">
        <v>82</v>
      </c>
      <c r="E18" s="91">
        <v>72</v>
      </c>
      <c r="F18" s="94"/>
      <c r="G18" s="96"/>
      <c r="H18" s="93"/>
      <c r="I18" s="93">
        <v>60</v>
      </c>
      <c r="J18" s="93">
        <v>60</v>
      </c>
      <c r="K18" s="93">
        <v>82</v>
      </c>
      <c r="L18" s="93">
        <v>88</v>
      </c>
      <c r="M18" s="93">
        <v>82</v>
      </c>
      <c r="N18" s="93">
        <v>80</v>
      </c>
      <c r="O18" s="93">
        <v>80</v>
      </c>
      <c r="P18" s="93">
        <f>SUM(D18:O18)</f>
        <v>686</v>
      </c>
      <c r="Q18" s="93"/>
      <c r="R18" s="91"/>
      <c r="S18" s="93">
        <v>3</v>
      </c>
      <c r="T18" s="93"/>
      <c r="U18" s="40"/>
      <c r="V18" s="40"/>
      <c r="W18" s="40"/>
    </row>
    <row r="19" spans="1:23">
      <c r="A19" s="91">
        <v>12</v>
      </c>
      <c r="B19" s="91">
        <v>1998</v>
      </c>
      <c r="C19" s="92" t="s">
        <v>173</v>
      </c>
      <c r="D19" s="93">
        <v>85</v>
      </c>
      <c r="E19" s="91">
        <v>68</v>
      </c>
      <c r="F19" s="97"/>
      <c r="G19" s="93"/>
      <c r="H19" s="93"/>
      <c r="I19" s="93">
        <v>44</v>
      </c>
      <c r="J19" s="93">
        <v>76</v>
      </c>
      <c r="K19" s="93">
        <v>76</v>
      </c>
      <c r="L19" s="93">
        <v>78</v>
      </c>
      <c r="M19" s="93">
        <v>72</v>
      </c>
      <c r="N19" s="93">
        <v>72</v>
      </c>
      <c r="O19" s="93">
        <v>52</v>
      </c>
      <c r="P19" s="93">
        <f>SUM(D19:O19)</f>
        <v>623</v>
      </c>
      <c r="Q19" s="93"/>
      <c r="R19" s="96">
        <v>3</v>
      </c>
      <c r="S19" s="93"/>
      <c r="T19" s="93"/>
      <c r="U19" s="40"/>
      <c r="V19" s="40"/>
      <c r="W19" s="40"/>
    </row>
    <row r="20" spans="1:23">
      <c r="A20" s="91">
        <v>13</v>
      </c>
      <c r="B20" s="91">
        <v>2000</v>
      </c>
      <c r="C20" s="92" t="s">
        <v>28</v>
      </c>
      <c r="D20" s="93"/>
      <c r="E20" s="91">
        <v>86</v>
      </c>
      <c r="F20" s="94">
        <v>72</v>
      </c>
      <c r="G20" s="91">
        <v>67</v>
      </c>
      <c r="H20" s="93"/>
      <c r="I20" s="93">
        <v>28</v>
      </c>
      <c r="J20" s="93">
        <v>88</v>
      </c>
      <c r="K20" s="93">
        <v>68</v>
      </c>
      <c r="L20" s="93">
        <v>82</v>
      </c>
      <c r="M20" s="93"/>
      <c r="N20" s="93">
        <v>34</v>
      </c>
      <c r="O20" s="93">
        <v>86</v>
      </c>
      <c r="P20" s="93">
        <f>SUM(D20:O20)</f>
        <v>611</v>
      </c>
      <c r="Q20" s="93"/>
      <c r="R20" s="91"/>
      <c r="S20" s="93">
        <v>4</v>
      </c>
      <c r="T20" s="93"/>
      <c r="U20" s="40"/>
      <c r="V20" s="40"/>
      <c r="W20" s="40"/>
    </row>
    <row r="21" spans="1:23">
      <c r="A21" s="91">
        <v>14</v>
      </c>
      <c r="B21" s="91">
        <v>1999</v>
      </c>
      <c r="C21" s="92" t="s">
        <v>105</v>
      </c>
      <c r="D21" s="93">
        <v>79</v>
      </c>
      <c r="E21" s="93"/>
      <c r="F21" s="93">
        <v>60</v>
      </c>
      <c r="G21" s="96">
        <v>61</v>
      </c>
      <c r="H21" s="91">
        <v>67</v>
      </c>
      <c r="I21" s="91">
        <v>84</v>
      </c>
      <c r="J21" s="91">
        <v>12</v>
      </c>
      <c r="K21" s="91"/>
      <c r="L21" s="91">
        <v>84</v>
      </c>
      <c r="M21" s="91">
        <v>30</v>
      </c>
      <c r="N21" s="91">
        <v>70</v>
      </c>
      <c r="O21" s="91">
        <v>74</v>
      </c>
      <c r="P21" s="93">
        <f>D21+F21+G21+H21+I21+L21+M21+N21+O21</f>
        <v>609</v>
      </c>
      <c r="Q21" s="93"/>
      <c r="R21" s="91"/>
      <c r="S21" s="93">
        <v>5</v>
      </c>
      <c r="T21" s="93"/>
      <c r="U21" s="40"/>
      <c r="V21" s="40"/>
      <c r="W21" s="40"/>
    </row>
    <row r="22" spans="1:23">
      <c r="A22" s="91">
        <v>15</v>
      </c>
      <c r="B22" s="91">
        <v>1960</v>
      </c>
      <c r="C22" s="92" t="s">
        <v>102</v>
      </c>
      <c r="D22" s="93">
        <v>58</v>
      </c>
      <c r="E22" s="91">
        <v>74</v>
      </c>
      <c r="F22" s="94">
        <v>68</v>
      </c>
      <c r="G22" s="91">
        <v>91</v>
      </c>
      <c r="H22" s="91">
        <v>76</v>
      </c>
      <c r="I22" s="91">
        <v>37</v>
      </c>
      <c r="J22" s="91">
        <v>36</v>
      </c>
      <c r="K22" s="91">
        <v>66</v>
      </c>
      <c r="L22" s="91">
        <v>70</v>
      </c>
      <c r="M22" s="91"/>
      <c r="N22" s="91">
        <v>68</v>
      </c>
      <c r="O22" s="91">
        <v>20</v>
      </c>
      <c r="P22" s="93">
        <f>E22+F22+G22+H22+K22+L22+D22+I22+N22</f>
        <v>608</v>
      </c>
      <c r="Q22" s="93">
        <v>7</v>
      </c>
      <c r="R22" s="91"/>
      <c r="S22" s="93"/>
      <c r="T22" s="93"/>
      <c r="U22" s="40"/>
      <c r="V22" s="40"/>
      <c r="W22" s="40"/>
    </row>
    <row r="23" spans="1:23">
      <c r="A23" s="91">
        <v>16</v>
      </c>
      <c r="B23" s="91">
        <v>2003</v>
      </c>
      <c r="C23" s="92" t="s">
        <v>112</v>
      </c>
      <c r="D23" s="93">
        <v>64</v>
      </c>
      <c r="E23" s="91">
        <v>66</v>
      </c>
      <c r="F23" s="94">
        <v>44</v>
      </c>
      <c r="G23" s="91">
        <v>43</v>
      </c>
      <c r="H23" s="91">
        <v>49</v>
      </c>
      <c r="I23" s="91">
        <v>55</v>
      </c>
      <c r="J23" s="91">
        <v>79</v>
      </c>
      <c r="K23" s="91"/>
      <c r="L23" s="91">
        <v>62</v>
      </c>
      <c r="M23" s="91">
        <v>70</v>
      </c>
      <c r="N23" s="91">
        <v>64</v>
      </c>
      <c r="O23" s="91">
        <v>78</v>
      </c>
      <c r="P23" s="93">
        <f>D23+E23+H23+I23+J23+L23+M23+N23+O23</f>
        <v>587</v>
      </c>
      <c r="Q23" s="93"/>
      <c r="R23" s="91"/>
      <c r="S23" s="93">
        <v>6</v>
      </c>
      <c r="T23" s="93"/>
      <c r="U23" s="40"/>
      <c r="V23" s="40"/>
      <c r="W23" s="40"/>
    </row>
    <row r="24" spans="1:23">
      <c r="A24" s="91">
        <v>17</v>
      </c>
      <c r="B24" s="91">
        <v>1994</v>
      </c>
      <c r="C24" s="92" t="s">
        <v>43</v>
      </c>
      <c r="D24" s="93"/>
      <c r="E24" s="91">
        <v>58</v>
      </c>
      <c r="F24" s="94">
        <v>66</v>
      </c>
      <c r="G24" s="91">
        <v>58</v>
      </c>
      <c r="H24" s="91">
        <v>58</v>
      </c>
      <c r="I24" s="91">
        <v>58</v>
      </c>
      <c r="J24" s="91">
        <v>60</v>
      </c>
      <c r="K24" s="91">
        <v>78</v>
      </c>
      <c r="L24" s="91">
        <v>80</v>
      </c>
      <c r="M24" s="91">
        <v>62</v>
      </c>
      <c r="N24" s="91">
        <v>54</v>
      </c>
      <c r="O24" s="91">
        <v>64</v>
      </c>
      <c r="P24" s="93">
        <f>F24+H24+I24+J24+K24+L24++M24+O24+G24</f>
        <v>584</v>
      </c>
      <c r="Q24" s="93"/>
      <c r="R24" s="91">
        <v>4</v>
      </c>
      <c r="S24" s="93"/>
      <c r="T24" s="93"/>
      <c r="U24" s="40"/>
      <c r="V24" s="40"/>
      <c r="W24" s="40"/>
    </row>
    <row r="25" spans="1:23">
      <c r="A25" s="91">
        <v>18</v>
      </c>
      <c r="B25" s="91">
        <v>1998</v>
      </c>
      <c r="C25" s="92" t="s">
        <v>106</v>
      </c>
      <c r="D25" s="93">
        <v>73</v>
      </c>
      <c r="E25" s="93"/>
      <c r="F25" s="93">
        <v>58</v>
      </c>
      <c r="G25" s="93">
        <v>79</v>
      </c>
      <c r="H25" s="93"/>
      <c r="I25" s="93">
        <v>36</v>
      </c>
      <c r="J25" s="93">
        <v>52</v>
      </c>
      <c r="K25" s="93">
        <v>72</v>
      </c>
      <c r="L25" s="93">
        <v>66</v>
      </c>
      <c r="M25" s="93"/>
      <c r="N25" s="93">
        <v>56</v>
      </c>
      <c r="O25" s="93">
        <v>46</v>
      </c>
      <c r="P25" s="93">
        <f>SUM(D25:O25)</f>
        <v>538</v>
      </c>
      <c r="Q25" s="93"/>
      <c r="R25" s="91">
        <v>5</v>
      </c>
      <c r="S25" s="93"/>
      <c r="T25" s="93"/>
      <c r="U25" s="40"/>
      <c r="V25" s="40"/>
      <c r="W25" s="40"/>
    </row>
    <row r="26" spans="1:23">
      <c r="A26" s="91">
        <v>19</v>
      </c>
      <c r="B26" s="91">
        <v>2000</v>
      </c>
      <c r="C26" s="98" t="s">
        <v>59</v>
      </c>
      <c r="D26" s="93"/>
      <c r="E26" s="91">
        <v>14</v>
      </c>
      <c r="F26" s="94">
        <v>64</v>
      </c>
      <c r="G26" s="91">
        <v>40</v>
      </c>
      <c r="H26" s="91">
        <v>64</v>
      </c>
      <c r="I26" s="91">
        <v>88</v>
      </c>
      <c r="J26" s="91">
        <v>76</v>
      </c>
      <c r="K26" s="91">
        <v>44</v>
      </c>
      <c r="L26" s="91">
        <v>38</v>
      </c>
      <c r="M26" s="91">
        <v>64</v>
      </c>
      <c r="N26" s="91"/>
      <c r="O26" s="91">
        <v>60</v>
      </c>
      <c r="P26" s="93">
        <f>F26+G26+H26+I26+J26+K26+L26+M26+O26</f>
        <v>538</v>
      </c>
      <c r="Q26" s="93"/>
      <c r="R26" s="91"/>
      <c r="S26" s="93">
        <v>7</v>
      </c>
      <c r="T26" s="93"/>
      <c r="U26" s="40"/>
      <c r="V26" s="40"/>
      <c r="W26" s="40"/>
    </row>
    <row r="27" spans="1:23">
      <c r="A27" s="91">
        <v>20</v>
      </c>
      <c r="B27" s="91">
        <v>1976</v>
      </c>
      <c r="C27" s="92" t="s">
        <v>136</v>
      </c>
      <c r="D27" s="93">
        <v>94</v>
      </c>
      <c r="E27" s="91">
        <v>84</v>
      </c>
      <c r="F27" s="94">
        <v>78</v>
      </c>
      <c r="G27" s="96"/>
      <c r="H27" s="91">
        <v>91</v>
      </c>
      <c r="I27" s="91">
        <v>44</v>
      </c>
      <c r="J27" s="91">
        <v>52</v>
      </c>
      <c r="K27" s="91"/>
      <c r="L27" s="91"/>
      <c r="M27" s="91"/>
      <c r="N27" s="91">
        <v>82</v>
      </c>
      <c r="O27" s="91"/>
      <c r="P27" s="93">
        <f>SUM(D27:O27)</f>
        <v>525</v>
      </c>
      <c r="Q27" s="93">
        <v>8</v>
      </c>
      <c r="R27" s="91"/>
      <c r="S27" s="93"/>
      <c r="T27" s="93"/>
      <c r="U27" s="40"/>
      <c r="V27" s="40"/>
      <c r="W27" s="40"/>
    </row>
    <row r="28" spans="1:23">
      <c r="A28" s="91">
        <v>21</v>
      </c>
      <c r="B28" s="91">
        <v>2001</v>
      </c>
      <c r="C28" s="92" t="s">
        <v>194</v>
      </c>
      <c r="D28" s="93"/>
      <c r="E28" s="91">
        <v>56</v>
      </c>
      <c r="F28" s="94"/>
      <c r="G28" s="91"/>
      <c r="H28" s="93">
        <v>55</v>
      </c>
      <c r="I28" s="93">
        <v>76</v>
      </c>
      <c r="J28" s="93">
        <v>64</v>
      </c>
      <c r="K28" s="93">
        <v>70</v>
      </c>
      <c r="L28" s="93"/>
      <c r="M28" s="93">
        <v>66</v>
      </c>
      <c r="N28" s="93">
        <v>58</v>
      </c>
      <c r="O28" s="93">
        <v>76</v>
      </c>
      <c r="P28" s="93">
        <f>SUM(D28:O28)</f>
        <v>521</v>
      </c>
      <c r="Q28" s="93"/>
      <c r="R28" s="91"/>
      <c r="S28" s="93"/>
      <c r="T28" s="93">
        <v>1</v>
      </c>
      <c r="U28" s="40"/>
      <c r="V28" s="40"/>
      <c r="W28" s="40"/>
    </row>
    <row r="29" spans="1:23">
      <c r="A29" s="91">
        <v>22</v>
      </c>
      <c r="B29" s="91">
        <v>2002</v>
      </c>
      <c r="C29" s="92" t="s">
        <v>47</v>
      </c>
      <c r="D29" s="93"/>
      <c r="E29" s="91">
        <v>42</v>
      </c>
      <c r="F29" s="94">
        <v>48</v>
      </c>
      <c r="G29" s="91">
        <v>46</v>
      </c>
      <c r="H29" s="91">
        <v>37</v>
      </c>
      <c r="I29" s="91">
        <v>100</v>
      </c>
      <c r="J29" s="91">
        <v>86</v>
      </c>
      <c r="K29" s="91">
        <v>42</v>
      </c>
      <c r="L29" s="91">
        <v>58</v>
      </c>
      <c r="M29" s="91"/>
      <c r="N29" s="91">
        <v>44</v>
      </c>
      <c r="O29" s="91">
        <v>54</v>
      </c>
      <c r="P29" s="93">
        <f>E29+F29+G29+I29+J29+L29+N29+O29+K29</f>
        <v>520</v>
      </c>
      <c r="Q29" s="93"/>
      <c r="R29" s="93"/>
      <c r="S29" s="93"/>
      <c r="T29" s="93">
        <v>2</v>
      </c>
      <c r="U29" s="40"/>
      <c r="V29" s="40"/>
      <c r="W29" s="40"/>
    </row>
    <row r="30" spans="1:23">
      <c r="A30" s="91">
        <v>23</v>
      </c>
      <c r="B30" s="91">
        <v>1988</v>
      </c>
      <c r="C30" s="92" t="s">
        <v>96</v>
      </c>
      <c r="D30" s="93">
        <v>97</v>
      </c>
      <c r="E30" s="93"/>
      <c r="F30" s="94">
        <v>84</v>
      </c>
      <c r="G30" s="91"/>
      <c r="H30" s="91">
        <v>79</v>
      </c>
      <c r="I30" s="91">
        <v>79</v>
      </c>
      <c r="J30" s="91">
        <v>76</v>
      </c>
      <c r="K30" s="91">
        <v>90</v>
      </c>
      <c r="L30" s="91"/>
      <c r="M30" s="91"/>
      <c r="N30" s="91"/>
      <c r="O30" s="91"/>
      <c r="P30" s="93">
        <f>SUM(D30:O30)</f>
        <v>505</v>
      </c>
      <c r="Q30" s="93"/>
      <c r="R30" s="93">
        <v>6</v>
      </c>
      <c r="S30" s="93"/>
      <c r="T30" s="93"/>
      <c r="U30" s="40"/>
      <c r="V30" s="40"/>
      <c r="W30" s="40"/>
    </row>
    <row r="31" spans="1:23">
      <c r="A31" s="91">
        <v>24</v>
      </c>
      <c r="B31" s="91">
        <v>1987</v>
      </c>
      <c r="C31" s="92" t="s">
        <v>161</v>
      </c>
      <c r="D31" s="95"/>
      <c r="E31" s="95"/>
      <c r="F31" s="95"/>
      <c r="G31" s="95"/>
      <c r="H31" s="93">
        <v>73</v>
      </c>
      <c r="I31" s="93">
        <v>22</v>
      </c>
      <c r="J31" s="93"/>
      <c r="K31" s="93">
        <v>52</v>
      </c>
      <c r="L31" s="93">
        <v>76</v>
      </c>
      <c r="M31" s="93">
        <v>84</v>
      </c>
      <c r="N31" s="93">
        <v>94</v>
      </c>
      <c r="O31" s="93">
        <v>98</v>
      </c>
      <c r="P31" s="93">
        <f>SUM(D31:O31)</f>
        <v>499</v>
      </c>
      <c r="Q31" s="93"/>
      <c r="R31" s="93">
        <v>7</v>
      </c>
      <c r="S31" s="93"/>
      <c r="T31" s="93"/>
      <c r="U31" s="40"/>
      <c r="V31" s="40"/>
      <c r="W31" s="40"/>
    </row>
    <row r="32" spans="1:23">
      <c r="A32" s="91">
        <v>25</v>
      </c>
      <c r="B32" s="91">
        <v>1993</v>
      </c>
      <c r="C32" s="92" t="s">
        <v>188</v>
      </c>
      <c r="D32" s="95"/>
      <c r="E32" s="95"/>
      <c r="F32" s="95"/>
      <c r="G32" s="95"/>
      <c r="H32" s="93"/>
      <c r="I32" s="93">
        <v>51</v>
      </c>
      <c r="J32" s="93">
        <v>84</v>
      </c>
      <c r="K32" s="93">
        <v>86</v>
      </c>
      <c r="L32" s="93">
        <v>94</v>
      </c>
      <c r="M32" s="93">
        <v>92</v>
      </c>
      <c r="N32" s="93">
        <v>62</v>
      </c>
      <c r="O32" s="93"/>
      <c r="P32" s="93">
        <f>SUM(D32:O32)</f>
        <v>469</v>
      </c>
      <c r="Q32" s="93">
        <v>9</v>
      </c>
      <c r="R32" s="93"/>
      <c r="S32" s="93"/>
      <c r="T32" s="93"/>
    </row>
    <row r="33" spans="1:20">
      <c r="A33" s="91">
        <v>26</v>
      </c>
      <c r="B33" s="91">
        <v>2002</v>
      </c>
      <c r="C33" s="92" t="s">
        <v>137</v>
      </c>
      <c r="D33" s="93"/>
      <c r="E33" s="93"/>
      <c r="F33" s="93">
        <v>26</v>
      </c>
      <c r="G33" s="93">
        <v>19</v>
      </c>
      <c r="H33" s="93">
        <v>40</v>
      </c>
      <c r="I33" s="93">
        <v>65</v>
      </c>
      <c r="J33" s="93">
        <v>93</v>
      </c>
      <c r="K33" s="93">
        <v>58</v>
      </c>
      <c r="L33" s="93">
        <v>64</v>
      </c>
      <c r="M33" s="93">
        <v>52</v>
      </c>
      <c r="N33" s="93"/>
      <c r="O33" s="93">
        <v>44</v>
      </c>
      <c r="P33" s="93">
        <f>SUM(D33:O33)</f>
        <v>461</v>
      </c>
      <c r="Q33" s="93"/>
      <c r="R33" s="93"/>
      <c r="S33" s="93">
        <v>8</v>
      </c>
      <c r="T33" s="93"/>
    </row>
    <row r="34" spans="1:20">
      <c r="A34" s="91">
        <v>27</v>
      </c>
      <c r="B34" s="91">
        <v>1997</v>
      </c>
      <c r="C34" s="92" t="s">
        <v>157</v>
      </c>
      <c r="D34" s="95"/>
      <c r="E34" s="95"/>
      <c r="F34" s="95"/>
      <c r="G34" s="95"/>
      <c r="H34" s="93">
        <v>46</v>
      </c>
      <c r="I34" s="93">
        <v>20</v>
      </c>
      <c r="J34" s="93">
        <v>44</v>
      </c>
      <c r="K34" s="93">
        <v>64</v>
      </c>
      <c r="L34" s="93">
        <v>72</v>
      </c>
      <c r="M34" s="93">
        <v>68</v>
      </c>
      <c r="N34" s="93">
        <v>60</v>
      </c>
      <c r="O34" s="93">
        <v>82</v>
      </c>
      <c r="P34" s="93">
        <f>SUM(F34:O34)</f>
        <v>456</v>
      </c>
      <c r="Q34" s="93">
        <v>10</v>
      </c>
      <c r="R34" s="93"/>
      <c r="S34" s="93"/>
      <c r="T34" s="93"/>
    </row>
    <row r="35" spans="1:20">
      <c r="A35" s="91">
        <v>28</v>
      </c>
      <c r="B35" s="91">
        <v>1992</v>
      </c>
      <c r="C35" s="92" t="s">
        <v>40</v>
      </c>
      <c r="D35" s="93">
        <v>49</v>
      </c>
      <c r="E35" s="91">
        <v>64</v>
      </c>
      <c r="F35" s="94">
        <v>56</v>
      </c>
      <c r="G35" s="91">
        <v>5</v>
      </c>
      <c r="H35" s="91">
        <v>61</v>
      </c>
      <c r="I35" s="91">
        <v>72</v>
      </c>
      <c r="J35" s="91">
        <v>28</v>
      </c>
      <c r="K35" s="91">
        <v>60</v>
      </c>
      <c r="L35" s="91"/>
      <c r="M35" s="91">
        <v>60</v>
      </c>
      <c r="N35" s="91"/>
      <c r="O35" s="91"/>
      <c r="P35" s="93">
        <f>SUM(D35:O35)</f>
        <v>455</v>
      </c>
      <c r="Q35" s="93"/>
      <c r="R35" s="93">
        <v>8</v>
      </c>
      <c r="S35" s="93"/>
      <c r="T35" s="93"/>
    </row>
    <row r="36" spans="1:20">
      <c r="A36" s="91">
        <v>29</v>
      </c>
      <c r="B36" s="91">
        <v>2000</v>
      </c>
      <c r="C36" s="92" t="s">
        <v>111</v>
      </c>
      <c r="D36" s="93"/>
      <c r="E36" s="93"/>
      <c r="F36" s="93">
        <v>50</v>
      </c>
      <c r="G36" s="93">
        <v>49</v>
      </c>
      <c r="H36" s="93"/>
      <c r="I36" s="93">
        <v>40</v>
      </c>
      <c r="J36" s="93">
        <v>28</v>
      </c>
      <c r="K36" s="93">
        <v>46</v>
      </c>
      <c r="L36" s="93">
        <v>56</v>
      </c>
      <c r="M36" s="93">
        <v>54</v>
      </c>
      <c r="N36" s="93">
        <v>40</v>
      </c>
      <c r="O36" s="93">
        <v>66</v>
      </c>
      <c r="P36" s="93">
        <f>SUM(D36:O36)</f>
        <v>429</v>
      </c>
      <c r="Q36" s="93"/>
      <c r="R36" s="93"/>
      <c r="S36" s="93"/>
      <c r="T36" s="93">
        <v>3</v>
      </c>
    </row>
    <row r="37" spans="1:20">
      <c r="A37" s="91">
        <v>30</v>
      </c>
      <c r="B37" s="91">
        <v>2002</v>
      </c>
      <c r="C37" s="92" t="s">
        <v>45</v>
      </c>
      <c r="D37" s="93"/>
      <c r="E37" s="91">
        <v>54</v>
      </c>
      <c r="F37" s="94"/>
      <c r="G37" s="91">
        <v>55</v>
      </c>
      <c r="H37" s="93"/>
      <c r="I37" s="93">
        <v>60</v>
      </c>
      <c r="J37" s="93">
        <v>100</v>
      </c>
      <c r="K37" s="93">
        <v>40</v>
      </c>
      <c r="L37" s="93"/>
      <c r="M37" s="93">
        <v>5</v>
      </c>
      <c r="N37" s="93">
        <v>50</v>
      </c>
      <c r="O37" s="93">
        <v>58</v>
      </c>
      <c r="P37" s="93">
        <f>SUM(D37:O37)</f>
        <v>422</v>
      </c>
      <c r="Q37" s="93"/>
      <c r="R37" s="93"/>
      <c r="S37" s="93">
        <v>9</v>
      </c>
      <c r="T37" s="93"/>
    </row>
    <row r="38" spans="1:20">
      <c r="A38" s="91">
        <v>31</v>
      </c>
      <c r="B38" s="91">
        <v>2002</v>
      </c>
      <c r="C38" s="92" t="s">
        <v>135</v>
      </c>
      <c r="D38" s="93">
        <v>28</v>
      </c>
      <c r="E38" s="91">
        <v>50</v>
      </c>
      <c r="F38" s="94">
        <v>36</v>
      </c>
      <c r="G38" s="91">
        <v>37</v>
      </c>
      <c r="H38" s="91">
        <v>16</v>
      </c>
      <c r="I38" s="91">
        <v>80</v>
      </c>
      <c r="J38" s="91">
        <v>51</v>
      </c>
      <c r="K38" s="91">
        <v>38</v>
      </c>
      <c r="L38" s="91">
        <v>36</v>
      </c>
      <c r="M38" s="91">
        <v>42</v>
      </c>
      <c r="N38" s="91">
        <v>46</v>
      </c>
      <c r="O38" s="91"/>
      <c r="P38" s="93">
        <f>F38+G38+I38+J38+K38+E38+L38+M38+N38</f>
        <v>416</v>
      </c>
      <c r="Q38" s="93"/>
      <c r="R38" s="93"/>
      <c r="S38" s="93"/>
      <c r="T38" s="93">
        <v>4</v>
      </c>
    </row>
    <row r="39" spans="1:20">
      <c r="A39" s="91">
        <v>32</v>
      </c>
      <c r="B39" s="91">
        <v>2001</v>
      </c>
      <c r="C39" s="92" t="s">
        <v>108</v>
      </c>
      <c r="D39" s="93"/>
      <c r="E39" s="93"/>
      <c r="F39" s="93">
        <v>30</v>
      </c>
      <c r="G39" s="93">
        <v>52</v>
      </c>
      <c r="H39" s="93">
        <v>52</v>
      </c>
      <c r="I39" s="93">
        <v>52</v>
      </c>
      <c r="J39" s="93">
        <v>40</v>
      </c>
      <c r="K39" s="93"/>
      <c r="L39" s="93"/>
      <c r="M39" s="93">
        <v>56</v>
      </c>
      <c r="N39" s="93">
        <v>52</v>
      </c>
      <c r="O39" s="93">
        <v>70</v>
      </c>
      <c r="P39" s="93">
        <f>SUM(D39:O39)</f>
        <v>404</v>
      </c>
      <c r="Q39" s="93"/>
      <c r="R39" s="93"/>
      <c r="S39" s="93">
        <v>10</v>
      </c>
      <c r="T39" s="93"/>
    </row>
    <row r="40" spans="1:20">
      <c r="A40" s="91">
        <v>33</v>
      </c>
      <c r="B40" s="91">
        <v>2002</v>
      </c>
      <c r="C40" s="92" t="s">
        <v>165</v>
      </c>
      <c r="D40" s="93">
        <v>31</v>
      </c>
      <c r="E40" s="91">
        <v>34</v>
      </c>
      <c r="F40" s="94">
        <v>38</v>
      </c>
      <c r="G40" s="91">
        <v>5</v>
      </c>
      <c r="H40" s="91">
        <v>5</v>
      </c>
      <c r="I40" s="91">
        <v>95</v>
      </c>
      <c r="J40" s="91">
        <v>44</v>
      </c>
      <c r="K40" s="91">
        <v>30</v>
      </c>
      <c r="L40" s="91">
        <v>48</v>
      </c>
      <c r="M40" s="91">
        <v>46</v>
      </c>
      <c r="N40" s="91">
        <v>22</v>
      </c>
      <c r="O40" s="91">
        <v>24</v>
      </c>
      <c r="P40" s="93">
        <f>D40+E40+F40+I40+J40+L40+K40+M40+O40</f>
        <v>390</v>
      </c>
      <c r="Q40" s="93"/>
      <c r="R40" s="93"/>
      <c r="S40" s="93"/>
      <c r="T40" s="93">
        <v>5</v>
      </c>
    </row>
    <row r="41" spans="1:20">
      <c r="A41" s="91">
        <v>34</v>
      </c>
      <c r="B41" s="91">
        <v>2003</v>
      </c>
      <c r="C41" s="92" t="s">
        <v>51</v>
      </c>
      <c r="D41" s="93"/>
      <c r="E41" s="91">
        <v>40</v>
      </c>
      <c r="F41" s="94">
        <v>34</v>
      </c>
      <c r="G41" s="93">
        <v>34</v>
      </c>
      <c r="H41" s="91">
        <v>19</v>
      </c>
      <c r="I41" s="91"/>
      <c r="J41" s="91">
        <v>65</v>
      </c>
      <c r="K41" s="91">
        <v>26</v>
      </c>
      <c r="L41" s="91">
        <v>52</v>
      </c>
      <c r="M41" s="91">
        <v>40</v>
      </c>
      <c r="N41" s="91">
        <v>48</v>
      </c>
      <c r="O41" s="91">
        <v>50</v>
      </c>
      <c r="P41" s="93">
        <f>L41+K41+J41+G41+F41+E41+M41+N41+O41</f>
        <v>389</v>
      </c>
      <c r="Q41" s="93"/>
      <c r="R41" s="93"/>
      <c r="S41" s="93">
        <v>11</v>
      </c>
      <c r="T41" s="93"/>
    </row>
    <row r="42" spans="1:20">
      <c r="A42" s="91">
        <v>35</v>
      </c>
      <c r="B42" s="91">
        <v>1999</v>
      </c>
      <c r="C42" s="92" t="s">
        <v>49</v>
      </c>
      <c r="D42" s="93">
        <v>43</v>
      </c>
      <c r="E42" s="91">
        <v>44</v>
      </c>
      <c r="F42" s="94">
        <v>46</v>
      </c>
      <c r="G42" s="91">
        <v>22</v>
      </c>
      <c r="H42" s="91">
        <v>31</v>
      </c>
      <c r="I42" s="91">
        <v>4</v>
      </c>
      <c r="J42" s="91">
        <v>28</v>
      </c>
      <c r="K42" s="91">
        <v>32</v>
      </c>
      <c r="L42" s="91">
        <v>60</v>
      </c>
      <c r="M42" s="91">
        <v>44</v>
      </c>
      <c r="N42" s="91"/>
      <c r="O42" s="91">
        <v>42</v>
      </c>
      <c r="P42" s="93">
        <f>D42+E42+F42+H42+K42+L42+M42+O42+J42</f>
        <v>370</v>
      </c>
      <c r="Q42" s="93"/>
      <c r="R42" s="93"/>
      <c r="S42" s="93"/>
      <c r="T42" s="93">
        <v>6</v>
      </c>
    </row>
    <row r="43" spans="1:20">
      <c r="A43" s="91">
        <v>36</v>
      </c>
      <c r="B43" s="91">
        <v>1999</v>
      </c>
      <c r="C43" s="92" t="s">
        <v>109</v>
      </c>
      <c r="D43" s="93">
        <v>61</v>
      </c>
      <c r="E43" s="93"/>
      <c r="F43" s="93">
        <v>54</v>
      </c>
      <c r="G43" s="91">
        <v>64</v>
      </c>
      <c r="H43" s="91">
        <v>43</v>
      </c>
      <c r="I43" s="91">
        <v>52</v>
      </c>
      <c r="J43" s="91">
        <v>36</v>
      </c>
      <c r="K43" s="91"/>
      <c r="L43" s="91"/>
      <c r="M43" s="91">
        <v>50</v>
      </c>
      <c r="N43" s="91"/>
      <c r="O43" s="91"/>
      <c r="P43" s="93">
        <f>SUM(D43:O43)</f>
        <v>360</v>
      </c>
      <c r="Q43" s="93"/>
      <c r="R43" s="93"/>
      <c r="S43" s="93">
        <v>12</v>
      </c>
      <c r="T43" s="93"/>
    </row>
    <row r="44" spans="1:20">
      <c r="A44" s="91">
        <v>37</v>
      </c>
      <c r="B44" s="91">
        <v>2003</v>
      </c>
      <c r="C44" s="92" t="s">
        <v>163</v>
      </c>
      <c r="D44" s="93"/>
      <c r="E44" s="93"/>
      <c r="F44" s="93"/>
      <c r="G44" s="93">
        <v>13</v>
      </c>
      <c r="H44" s="93">
        <v>10</v>
      </c>
      <c r="I44" s="93">
        <v>85</v>
      </c>
      <c r="J44" s="93">
        <v>72</v>
      </c>
      <c r="K44" s="93">
        <v>28</v>
      </c>
      <c r="L44" s="93">
        <v>40</v>
      </c>
      <c r="M44" s="93">
        <v>32</v>
      </c>
      <c r="N44" s="93">
        <v>32</v>
      </c>
      <c r="O44" s="93">
        <v>48</v>
      </c>
      <c r="P44" s="93">
        <f>SUM(D44:O44)</f>
        <v>360</v>
      </c>
      <c r="Q44" s="93"/>
      <c r="R44" s="93"/>
      <c r="S44" s="93"/>
      <c r="T44" s="93">
        <v>7</v>
      </c>
    </row>
    <row r="45" spans="1:20">
      <c r="A45" s="91">
        <v>38</v>
      </c>
      <c r="B45" s="91">
        <v>1995</v>
      </c>
      <c r="C45" s="92" t="s">
        <v>187</v>
      </c>
      <c r="D45" s="95"/>
      <c r="E45" s="95"/>
      <c r="F45" s="95"/>
      <c r="G45" s="95"/>
      <c r="H45" s="93"/>
      <c r="I45" s="93">
        <v>86</v>
      </c>
      <c r="J45" s="93"/>
      <c r="K45" s="93">
        <v>84</v>
      </c>
      <c r="L45" s="93"/>
      <c r="M45" s="93"/>
      <c r="N45" s="93">
        <v>78</v>
      </c>
      <c r="O45" s="93">
        <v>56</v>
      </c>
      <c r="P45" s="93">
        <f>SUM(D45:O45)</f>
        <v>304</v>
      </c>
      <c r="Q45" s="93"/>
      <c r="R45" s="93">
        <v>9</v>
      </c>
      <c r="S45" s="93"/>
      <c r="T45" s="93"/>
    </row>
    <row r="46" spans="1:20">
      <c r="A46" s="91">
        <v>39</v>
      </c>
      <c r="B46" s="91"/>
      <c r="C46" s="92" t="s">
        <v>90</v>
      </c>
      <c r="D46" s="93"/>
      <c r="E46" s="91">
        <v>96</v>
      </c>
      <c r="F46" s="94">
        <v>98</v>
      </c>
      <c r="G46" s="93">
        <v>82</v>
      </c>
      <c r="H46" s="93"/>
      <c r="I46" s="93"/>
      <c r="J46" s="93"/>
      <c r="K46" s="93"/>
      <c r="L46" s="93"/>
      <c r="M46" s="93"/>
      <c r="N46" s="93"/>
      <c r="O46" s="93"/>
      <c r="P46" s="93">
        <f>E46+F46+G46</f>
        <v>276</v>
      </c>
      <c r="Q46" s="93">
        <v>11</v>
      </c>
      <c r="R46" s="93"/>
      <c r="S46" s="93"/>
      <c r="T46" s="93"/>
    </row>
    <row r="47" spans="1:20">
      <c r="A47" s="91">
        <v>40</v>
      </c>
      <c r="B47" s="91">
        <v>2003</v>
      </c>
      <c r="C47" s="92" t="s">
        <v>113</v>
      </c>
      <c r="D47" s="93">
        <v>25</v>
      </c>
      <c r="E47" s="91">
        <v>38</v>
      </c>
      <c r="F47" s="94">
        <v>42</v>
      </c>
      <c r="G47" s="91">
        <v>31</v>
      </c>
      <c r="H47" s="93"/>
      <c r="I47" s="93"/>
      <c r="J47" s="93"/>
      <c r="K47" s="93">
        <v>20</v>
      </c>
      <c r="L47" s="93">
        <v>44</v>
      </c>
      <c r="M47" s="93">
        <v>36</v>
      </c>
      <c r="N47" s="93"/>
      <c r="O47" s="93">
        <v>26</v>
      </c>
      <c r="P47" s="93">
        <f>SUM(D47:O47)</f>
        <v>262</v>
      </c>
      <c r="Q47" s="93"/>
      <c r="R47" s="93"/>
      <c r="S47" s="93"/>
      <c r="T47" s="93">
        <v>8</v>
      </c>
    </row>
    <row r="48" spans="1:20">
      <c r="A48" s="91">
        <v>41</v>
      </c>
      <c r="B48" s="91">
        <v>2003</v>
      </c>
      <c r="C48" s="92" t="s">
        <v>48</v>
      </c>
      <c r="D48" s="93"/>
      <c r="E48" s="91">
        <v>48</v>
      </c>
      <c r="F48" s="94"/>
      <c r="G48" s="91">
        <v>5</v>
      </c>
      <c r="H48" s="93">
        <v>5</v>
      </c>
      <c r="I48" s="93">
        <v>30</v>
      </c>
      <c r="J48" s="93">
        <v>58</v>
      </c>
      <c r="K48" s="93"/>
      <c r="L48" s="93">
        <v>42</v>
      </c>
      <c r="M48" s="93"/>
      <c r="N48" s="93">
        <v>24</v>
      </c>
      <c r="O48" s="93">
        <v>36</v>
      </c>
      <c r="P48" s="93">
        <f>SUM(D48:O48)</f>
        <v>248</v>
      </c>
      <c r="Q48" s="93"/>
      <c r="R48" s="93"/>
      <c r="S48" s="93"/>
      <c r="T48" s="93">
        <v>9</v>
      </c>
    </row>
    <row r="49" spans="1:20">
      <c r="A49" s="91">
        <v>42</v>
      </c>
      <c r="B49" s="91">
        <v>2001</v>
      </c>
      <c r="C49" s="92" t="s">
        <v>110</v>
      </c>
      <c r="D49" s="93">
        <v>46</v>
      </c>
      <c r="E49" s="91">
        <v>60</v>
      </c>
      <c r="F49" s="94">
        <v>52</v>
      </c>
      <c r="G49" s="91"/>
      <c r="H49" s="93"/>
      <c r="I49" s="93"/>
      <c r="J49" s="93"/>
      <c r="K49" s="93">
        <v>24</v>
      </c>
      <c r="L49" s="93">
        <v>54</v>
      </c>
      <c r="M49" s="93">
        <v>5</v>
      </c>
      <c r="N49" s="93"/>
      <c r="O49" s="93"/>
      <c r="P49" s="93">
        <f>SUM(D49:O49)</f>
        <v>241</v>
      </c>
      <c r="Q49" s="93"/>
      <c r="R49" s="93"/>
      <c r="S49" s="93">
        <v>13</v>
      </c>
      <c r="T49" s="93"/>
    </row>
    <row r="50" spans="1:20">
      <c r="A50" s="91">
        <v>43</v>
      </c>
      <c r="B50" s="91">
        <v>2000</v>
      </c>
      <c r="C50" s="92" t="s">
        <v>117</v>
      </c>
      <c r="D50" s="93"/>
      <c r="E50" s="93"/>
      <c r="F50" s="93">
        <v>28</v>
      </c>
      <c r="G50" s="93"/>
      <c r="H50" s="93"/>
      <c r="I50" s="93">
        <v>64</v>
      </c>
      <c r="J50" s="93">
        <v>52</v>
      </c>
      <c r="K50" s="93">
        <v>62</v>
      </c>
      <c r="L50" s="93">
        <v>32</v>
      </c>
      <c r="M50" s="93"/>
      <c r="N50" s="93"/>
      <c r="O50" s="93"/>
      <c r="P50" s="93">
        <f>SUM(F50:O50)</f>
        <v>238</v>
      </c>
      <c r="Q50" s="93"/>
      <c r="R50" s="93"/>
      <c r="S50" s="93">
        <v>14</v>
      </c>
      <c r="T50" s="93"/>
    </row>
    <row r="51" spans="1:20">
      <c r="A51" s="91">
        <v>44</v>
      </c>
      <c r="B51" s="91"/>
      <c r="C51" s="92" t="s">
        <v>99</v>
      </c>
      <c r="D51" s="93">
        <v>76</v>
      </c>
      <c r="E51" s="93"/>
      <c r="F51" s="93">
        <v>74</v>
      </c>
      <c r="G51" s="91"/>
      <c r="H51" s="93"/>
      <c r="I51" s="93"/>
      <c r="J51" s="93"/>
      <c r="K51" s="93"/>
      <c r="L51" s="93"/>
      <c r="M51" s="93">
        <v>78</v>
      </c>
      <c r="N51" s="93"/>
      <c r="O51" s="93"/>
      <c r="P51" s="93">
        <f>SUM(D51:O51)</f>
        <v>228</v>
      </c>
      <c r="Q51" s="93">
        <v>12</v>
      </c>
      <c r="R51" s="93"/>
      <c r="S51" s="93"/>
      <c r="T51" s="93"/>
    </row>
    <row r="52" spans="1:20">
      <c r="A52" s="91">
        <v>45</v>
      </c>
      <c r="B52" s="91">
        <v>2000</v>
      </c>
      <c r="C52" s="92" t="s">
        <v>174</v>
      </c>
      <c r="D52" s="93">
        <v>55</v>
      </c>
      <c r="E52" s="91">
        <v>78</v>
      </c>
      <c r="F52" s="94"/>
      <c r="G52" s="93"/>
      <c r="H52" s="93"/>
      <c r="I52" s="93"/>
      <c r="J52" s="93"/>
      <c r="K52" s="93"/>
      <c r="L52" s="93"/>
      <c r="M52" s="93"/>
      <c r="N52" s="93"/>
      <c r="O52" s="93">
        <v>72</v>
      </c>
      <c r="P52" s="93">
        <f>SUM(D52:O52)</f>
        <v>205</v>
      </c>
      <c r="Q52" s="93"/>
      <c r="R52" s="93"/>
      <c r="S52" s="93">
        <v>15</v>
      </c>
      <c r="T52" s="93"/>
    </row>
    <row r="53" spans="1:20">
      <c r="A53" s="91">
        <v>46</v>
      </c>
      <c r="B53" s="91">
        <v>1974</v>
      </c>
      <c r="C53" s="92" t="s">
        <v>23</v>
      </c>
      <c r="D53" s="93"/>
      <c r="E53" s="91">
        <v>100</v>
      </c>
      <c r="F53" s="94"/>
      <c r="G53" s="91"/>
      <c r="H53" s="93"/>
      <c r="I53" s="93">
        <v>9</v>
      </c>
      <c r="J53" s="93">
        <v>92</v>
      </c>
      <c r="K53" s="93"/>
      <c r="L53" s="93"/>
      <c r="M53" s="93"/>
      <c r="N53" s="93"/>
      <c r="O53" s="93"/>
      <c r="P53" s="93">
        <f>SUM(E53:J53)</f>
        <v>201</v>
      </c>
      <c r="Q53" s="93">
        <v>13</v>
      </c>
      <c r="R53" s="93"/>
      <c r="S53" s="93"/>
      <c r="T53" s="93"/>
    </row>
    <row r="54" spans="1:20">
      <c r="A54" s="91">
        <v>47</v>
      </c>
      <c r="B54" s="91">
        <v>1989</v>
      </c>
      <c r="C54" s="92" t="s">
        <v>92</v>
      </c>
      <c r="D54" s="93"/>
      <c r="E54" s="93"/>
      <c r="F54" s="93">
        <v>94</v>
      </c>
      <c r="G54" s="93"/>
      <c r="H54" s="93">
        <v>97</v>
      </c>
      <c r="I54" s="93"/>
      <c r="J54" s="93"/>
      <c r="K54" s="93"/>
      <c r="L54" s="93"/>
      <c r="M54" s="93"/>
      <c r="N54" s="93"/>
      <c r="O54" s="93"/>
      <c r="P54" s="93">
        <f t="shared" ref="P54:P65" si="0">SUM(D54:O54)</f>
        <v>191</v>
      </c>
      <c r="Q54" s="93">
        <v>14</v>
      </c>
      <c r="R54" s="93"/>
      <c r="S54" s="93"/>
      <c r="T54" s="93"/>
    </row>
    <row r="55" spans="1:20">
      <c r="A55" s="91">
        <v>48</v>
      </c>
      <c r="B55" s="91"/>
      <c r="C55" s="92" t="s">
        <v>171</v>
      </c>
      <c r="D55" s="93"/>
      <c r="E55" s="91">
        <v>92</v>
      </c>
      <c r="F55" s="94"/>
      <c r="G55" s="91"/>
      <c r="H55" s="93">
        <v>94</v>
      </c>
      <c r="I55" s="93"/>
      <c r="J55" s="93"/>
      <c r="K55" s="93"/>
      <c r="L55" s="93"/>
      <c r="M55" s="93"/>
      <c r="N55" s="93"/>
      <c r="O55" s="93"/>
      <c r="P55" s="93">
        <f t="shared" si="0"/>
        <v>186</v>
      </c>
      <c r="Q55" s="93">
        <v>15</v>
      </c>
      <c r="R55" s="93"/>
      <c r="S55" s="93"/>
      <c r="T55" s="93"/>
    </row>
    <row r="56" spans="1:20">
      <c r="A56" s="91">
        <v>49</v>
      </c>
      <c r="B56" s="91">
        <v>2006</v>
      </c>
      <c r="C56" s="92" t="s">
        <v>124</v>
      </c>
      <c r="D56" s="93"/>
      <c r="E56" s="93"/>
      <c r="F56" s="93">
        <v>20</v>
      </c>
      <c r="G56" s="93">
        <v>5</v>
      </c>
      <c r="H56" s="93"/>
      <c r="I56" s="93">
        <v>90</v>
      </c>
      <c r="J56" s="93">
        <v>23</v>
      </c>
      <c r="K56" s="93">
        <v>18</v>
      </c>
      <c r="L56" s="93"/>
      <c r="M56" s="93"/>
      <c r="N56" s="93"/>
      <c r="O56" s="93">
        <v>18</v>
      </c>
      <c r="P56" s="93">
        <f t="shared" si="0"/>
        <v>174</v>
      </c>
      <c r="Q56" s="93"/>
      <c r="R56" s="93"/>
      <c r="S56" s="93">
        <v>16</v>
      </c>
      <c r="T56" s="93"/>
    </row>
    <row r="57" spans="1:20">
      <c r="A57" s="91">
        <v>50</v>
      </c>
      <c r="B57" s="91"/>
      <c r="C57" s="92" t="s">
        <v>179</v>
      </c>
      <c r="D57" s="93"/>
      <c r="E57" s="91">
        <v>22</v>
      </c>
      <c r="F57" s="94"/>
      <c r="G57" s="91"/>
      <c r="H57" s="93">
        <v>5</v>
      </c>
      <c r="I57" s="93">
        <v>70</v>
      </c>
      <c r="J57" s="93"/>
      <c r="K57" s="93"/>
      <c r="L57" s="93"/>
      <c r="M57" s="93">
        <v>5</v>
      </c>
      <c r="N57" s="93">
        <v>28</v>
      </c>
      <c r="O57" s="93">
        <v>38</v>
      </c>
      <c r="P57" s="93">
        <f t="shared" si="0"/>
        <v>168</v>
      </c>
      <c r="Q57" s="93"/>
      <c r="R57" s="93"/>
      <c r="S57" s="93">
        <v>17</v>
      </c>
      <c r="T57" s="93"/>
    </row>
    <row r="58" spans="1:20">
      <c r="A58" s="91">
        <v>51</v>
      </c>
      <c r="B58" s="91">
        <v>1999</v>
      </c>
      <c r="C58" s="92" t="s">
        <v>116</v>
      </c>
      <c r="D58" s="93">
        <v>37</v>
      </c>
      <c r="E58" s="93"/>
      <c r="F58" s="94">
        <v>32</v>
      </c>
      <c r="G58" s="93">
        <v>16</v>
      </c>
      <c r="H58" s="91">
        <v>34</v>
      </c>
      <c r="I58" s="91"/>
      <c r="J58" s="91"/>
      <c r="K58" s="91">
        <v>34</v>
      </c>
      <c r="L58" s="91"/>
      <c r="M58" s="91"/>
      <c r="N58" s="91"/>
      <c r="O58" s="91"/>
      <c r="P58" s="93">
        <f t="shared" si="0"/>
        <v>153</v>
      </c>
      <c r="Q58" s="93"/>
      <c r="R58" s="93"/>
      <c r="S58" s="93"/>
      <c r="T58" s="93">
        <v>10</v>
      </c>
    </row>
    <row r="59" spans="1:20">
      <c r="A59" s="91">
        <v>52</v>
      </c>
      <c r="B59" s="91"/>
      <c r="C59" s="92" t="s">
        <v>97</v>
      </c>
      <c r="D59" s="93">
        <v>70</v>
      </c>
      <c r="E59" s="93"/>
      <c r="F59" s="93">
        <v>80</v>
      </c>
      <c r="G59" s="93"/>
      <c r="H59" s="93"/>
      <c r="I59" s="93"/>
      <c r="J59" s="93"/>
      <c r="K59" s="93"/>
      <c r="L59" s="93"/>
      <c r="M59" s="93"/>
      <c r="N59" s="93"/>
      <c r="O59" s="93"/>
      <c r="P59" s="93">
        <f t="shared" si="0"/>
        <v>150</v>
      </c>
      <c r="Q59" s="93">
        <v>16</v>
      </c>
      <c r="R59" s="93"/>
      <c r="S59" s="93"/>
      <c r="T59" s="93"/>
    </row>
    <row r="60" spans="1:20">
      <c r="A60" s="91">
        <v>53</v>
      </c>
      <c r="B60" s="91">
        <v>1999</v>
      </c>
      <c r="C60" s="92" t="s">
        <v>46</v>
      </c>
      <c r="D60" s="93">
        <v>52</v>
      </c>
      <c r="E60" s="91">
        <v>52</v>
      </c>
      <c r="F60" s="94"/>
      <c r="G60" s="93">
        <v>13</v>
      </c>
      <c r="H60" s="93"/>
      <c r="I60" s="93">
        <v>12</v>
      </c>
      <c r="J60" s="93">
        <v>20</v>
      </c>
      <c r="K60" s="93"/>
      <c r="L60" s="93"/>
      <c r="M60" s="93"/>
      <c r="N60" s="93"/>
      <c r="O60" s="93"/>
      <c r="P60" s="93">
        <f t="shared" si="0"/>
        <v>149</v>
      </c>
      <c r="Q60" s="93"/>
      <c r="R60" s="93"/>
      <c r="S60" s="93"/>
      <c r="T60" s="93">
        <v>11</v>
      </c>
    </row>
    <row r="61" spans="1:20">
      <c r="A61" s="91">
        <v>54</v>
      </c>
      <c r="B61" s="91">
        <v>2000</v>
      </c>
      <c r="C61" s="92" t="s">
        <v>158</v>
      </c>
      <c r="D61" s="95"/>
      <c r="E61" s="95"/>
      <c r="F61" s="95"/>
      <c r="G61" s="95"/>
      <c r="H61" s="93">
        <v>25</v>
      </c>
      <c r="I61" s="93">
        <v>16</v>
      </c>
      <c r="J61" s="93">
        <v>16</v>
      </c>
      <c r="K61" s="93">
        <v>22</v>
      </c>
      <c r="L61" s="93"/>
      <c r="M61" s="93"/>
      <c r="N61" s="93">
        <v>30</v>
      </c>
      <c r="O61" s="93">
        <v>40</v>
      </c>
      <c r="P61" s="93">
        <f t="shared" si="0"/>
        <v>149</v>
      </c>
      <c r="Q61" s="93"/>
      <c r="R61" s="93"/>
      <c r="S61" s="93">
        <v>18</v>
      </c>
      <c r="T61" s="93"/>
    </row>
    <row r="62" spans="1:20">
      <c r="A62" s="91">
        <v>55</v>
      </c>
      <c r="B62" s="91"/>
      <c r="C62" s="92" t="s">
        <v>37</v>
      </c>
      <c r="D62" s="93"/>
      <c r="E62" s="91">
        <v>70</v>
      </c>
      <c r="F62" s="94"/>
      <c r="G62" s="91"/>
      <c r="H62" s="93"/>
      <c r="I62" s="93">
        <v>30</v>
      </c>
      <c r="J62" s="93">
        <v>44</v>
      </c>
      <c r="K62" s="93"/>
      <c r="L62" s="93"/>
      <c r="M62" s="93"/>
      <c r="N62" s="93"/>
      <c r="O62" s="93"/>
      <c r="P62" s="93">
        <f t="shared" si="0"/>
        <v>144</v>
      </c>
      <c r="Q62" s="93">
        <v>17</v>
      </c>
      <c r="R62" s="93"/>
      <c r="S62" s="93"/>
      <c r="T62" s="93"/>
    </row>
    <row r="63" spans="1:20">
      <c r="A63" s="91">
        <v>56</v>
      </c>
      <c r="B63" s="91">
        <v>2003</v>
      </c>
      <c r="C63" s="92" t="s">
        <v>195</v>
      </c>
      <c r="D63" s="93"/>
      <c r="E63" s="93"/>
      <c r="F63" s="93"/>
      <c r="G63" s="93">
        <v>28</v>
      </c>
      <c r="H63" s="93">
        <v>22</v>
      </c>
      <c r="I63" s="93"/>
      <c r="J63" s="93"/>
      <c r="K63" s="93">
        <v>36</v>
      </c>
      <c r="L63" s="93"/>
      <c r="M63" s="93">
        <v>38</v>
      </c>
      <c r="N63" s="93"/>
      <c r="O63" s="93">
        <v>14</v>
      </c>
      <c r="P63" s="93">
        <f t="shared" si="0"/>
        <v>138</v>
      </c>
      <c r="Q63" s="93"/>
      <c r="R63" s="93"/>
      <c r="S63" s="93">
        <v>19</v>
      </c>
      <c r="T63" s="93"/>
    </row>
    <row r="64" spans="1:20">
      <c r="A64" s="91">
        <v>57</v>
      </c>
      <c r="B64" s="91">
        <v>2002</v>
      </c>
      <c r="C64" s="92" t="s">
        <v>182</v>
      </c>
      <c r="D64" s="95"/>
      <c r="E64" s="95"/>
      <c r="F64" s="95"/>
      <c r="G64" s="95"/>
      <c r="H64" s="93"/>
      <c r="I64" s="93">
        <v>40</v>
      </c>
      <c r="J64" s="93">
        <v>37</v>
      </c>
      <c r="K64" s="93">
        <v>18</v>
      </c>
      <c r="L64" s="93">
        <v>34</v>
      </c>
      <c r="M64" s="93"/>
      <c r="N64" s="93"/>
      <c r="O64" s="93"/>
      <c r="P64" s="93">
        <f t="shared" si="0"/>
        <v>129</v>
      </c>
      <c r="Q64" s="93"/>
      <c r="R64" s="93"/>
      <c r="S64" s="93">
        <v>20</v>
      </c>
      <c r="T64" s="93"/>
    </row>
    <row r="65" spans="1:20">
      <c r="A65" s="91">
        <v>58</v>
      </c>
      <c r="B65" s="91">
        <v>2003</v>
      </c>
      <c r="C65" s="92" t="s">
        <v>178</v>
      </c>
      <c r="D65" s="93"/>
      <c r="E65" s="93"/>
      <c r="F65" s="93">
        <v>14</v>
      </c>
      <c r="G65" s="93"/>
      <c r="H65" s="93"/>
      <c r="I65" s="93">
        <v>45</v>
      </c>
      <c r="J65" s="93">
        <v>23</v>
      </c>
      <c r="K65" s="93"/>
      <c r="L65" s="93"/>
      <c r="M65" s="93">
        <v>5</v>
      </c>
      <c r="N65" s="93"/>
      <c r="O65" s="93">
        <v>34</v>
      </c>
      <c r="P65" s="93">
        <f t="shared" si="0"/>
        <v>121</v>
      </c>
      <c r="Q65" s="93"/>
      <c r="R65" s="93"/>
      <c r="S65" s="93">
        <v>21</v>
      </c>
      <c r="T65" s="93"/>
    </row>
    <row r="66" spans="1:20">
      <c r="A66" s="91">
        <v>59</v>
      </c>
      <c r="B66" s="93"/>
      <c r="C66" s="92" t="s">
        <v>206</v>
      </c>
      <c r="D66" s="95"/>
      <c r="E66" s="95"/>
      <c r="F66" s="95"/>
      <c r="G66" s="95"/>
      <c r="H66" s="93"/>
      <c r="I66" s="93"/>
      <c r="J66" s="93"/>
      <c r="K66" s="93"/>
      <c r="L66" s="93"/>
      <c r="M66" s="93">
        <v>58</v>
      </c>
      <c r="N66" s="93"/>
      <c r="O66" s="93">
        <v>62</v>
      </c>
      <c r="P66" s="93">
        <f>SUM(M66:O66)</f>
        <v>120</v>
      </c>
      <c r="Q66" s="93"/>
      <c r="R66" s="93"/>
      <c r="S66" s="93">
        <v>22</v>
      </c>
      <c r="T66" s="93"/>
    </row>
    <row r="67" spans="1:20">
      <c r="A67" s="91">
        <v>60</v>
      </c>
      <c r="B67" s="91">
        <v>1999</v>
      </c>
      <c r="C67" s="92" t="s">
        <v>114</v>
      </c>
      <c r="D67" s="93"/>
      <c r="E67" s="93"/>
      <c r="F67" s="93">
        <v>40</v>
      </c>
      <c r="G67" s="93">
        <v>25</v>
      </c>
      <c r="H67" s="93">
        <v>13</v>
      </c>
      <c r="I67" s="93">
        <v>28</v>
      </c>
      <c r="J67" s="93">
        <v>12</v>
      </c>
      <c r="K67" s="93"/>
      <c r="L67" s="93"/>
      <c r="M67" s="93"/>
      <c r="N67" s="93"/>
      <c r="O67" s="93"/>
      <c r="P67" s="93">
        <f t="shared" ref="P67:P77" si="1">SUM(D67:O67)</f>
        <v>118</v>
      </c>
      <c r="Q67" s="93"/>
      <c r="R67" s="93"/>
      <c r="S67" s="93"/>
      <c r="T67" s="93">
        <v>12</v>
      </c>
    </row>
    <row r="68" spans="1:20">
      <c r="A68" s="91">
        <v>61</v>
      </c>
      <c r="B68" s="91"/>
      <c r="C68" s="92" t="s">
        <v>52</v>
      </c>
      <c r="D68" s="93"/>
      <c r="E68" s="91">
        <v>36</v>
      </c>
      <c r="F68" s="94">
        <v>76</v>
      </c>
      <c r="G68" s="93"/>
      <c r="H68" s="93"/>
      <c r="I68" s="93"/>
      <c r="J68" s="93"/>
      <c r="K68" s="93"/>
      <c r="L68" s="93"/>
      <c r="M68" s="93"/>
      <c r="N68" s="93"/>
      <c r="O68" s="93"/>
      <c r="P68" s="93">
        <f t="shared" si="1"/>
        <v>112</v>
      </c>
      <c r="Q68" s="93">
        <v>18</v>
      </c>
      <c r="R68" s="93"/>
      <c r="S68" s="93"/>
      <c r="T68" s="93"/>
    </row>
    <row r="69" spans="1:20">
      <c r="A69" s="91">
        <v>62</v>
      </c>
      <c r="B69" s="91">
        <v>1997</v>
      </c>
      <c r="C69" s="92" t="s">
        <v>176</v>
      </c>
      <c r="D69" s="93"/>
      <c r="E69" s="91">
        <v>62</v>
      </c>
      <c r="F69" s="94"/>
      <c r="G69" s="91"/>
      <c r="H69" s="93"/>
      <c r="I69" s="93"/>
      <c r="J69" s="93"/>
      <c r="K69" s="93">
        <v>50</v>
      </c>
      <c r="L69" s="93"/>
      <c r="M69" s="93"/>
      <c r="N69" s="93"/>
      <c r="O69" s="93"/>
      <c r="P69" s="93">
        <f t="shared" si="1"/>
        <v>112</v>
      </c>
      <c r="Q69" s="91">
        <v>19</v>
      </c>
      <c r="R69" s="91"/>
      <c r="S69" s="93"/>
      <c r="T69" s="93"/>
    </row>
    <row r="70" spans="1:20">
      <c r="A70" s="91">
        <v>63</v>
      </c>
      <c r="B70" s="91">
        <v>2003</v>
      </c>
      <c r="C70" s="92" t="s">
        <v>132</v>
      </c>
      <c r="D70" s="93">
        <v>22</v>
      </c>
      <c r="E70" s="93"/>
      <c r="F70" s="94">
        <v>14</v>
      </c>
      <c r="G70" s="93"/>
      <c r="H70" s="93">
        <v>5</v>
      </c>
      <c r="I70" s="93"/>
      <c r="J70" s="93">
        <v>23</v>
      </c>
      <c r="K70" s="93"/>
      <c r="L70" s="93">
        <v>46</v>
      </c>
      <c r="M70" s="93"/>
      <c r="N70" s="93"/>
      <c r="O70" s="93"/>
      <c r="P70" s="93">
        <f t="shared" si="1"/>
        <v>110</v>
      </c>
      <c r="Q70" s="93"/>
      <c r="R70" s="93"/>
      <c r="S70" s="93">
        <v>23</v>
      </c>
      <c r="T70" s="93"/>
    </row>
    <row r="71" spans="1:20">
      <c r="A71" s="91">
        <v>64</v>
      </c>
      <c r="B71" s="91">
        <v>2003</v>
      </c>
      <c r="C71" s="92" t="s">
        <v>50</v>
      </c>
      <c r="D71" s="93"/>
      <c r="E71" s="91">
        <v>48</v>
      </c>
      <c r="F71" s="94"/>
      <c r="G71" s="91"/>
      <c r="H71" s="93"/>
      <c r="I71" s="93"/>
      <c r="J71" s="93"/>
      <c r="K71" s="93"/>
      <c r="L71" s="93"/>
      <c r="M71" s="93">
        <v>34</v>
      </c>
      <c r="N71" s="93">
        <v>26</v>
      </c>
      <c r="O71" s="93"/>
      <c r="P71" s="93">
        <f t="shared" si="1"/>
        <v>108</v>
      </c>
      <c r="Q71" s="93"/>
      <c r="R71" s="93"/>
      <c r="S71" s="93"/>
      <c r="T71" s="93">
        <v>13</v>
      </c>
    </row>
    <row r="72" spans="1:20">
      <c r="A72" s="91">
        <v>65</v>
      </c>
      <c r="B72" s="91"/>
      <c r="C72" s="92" t="s">
        <v>180</v>
      </c>
      <c r="D72" s="95"/>
      <c r="E72" s="95"/>
      <c r="F72" s="95"/>
      <c r="G72" s="95"/>
      <c r="H72" s="93"/>
      <c r="I72" s="93">
        <v>75</v>
      </c>
      <c r="J72" s="93"/>
      <c r="K72" s="93"/>
      <c r="L72" s="93"/>
      <c r="M72" s="93"/>
      <c r="N72" s="93"/>
      <c r="O72" s="93">
        <v>16</v>
      </c>
      <c r="P72" s="93">
        <f t="shared" si="1"/>
        <v>91</v>
      </c>
      <c r="Q72" s="93"/>
      <c r="R72" s="93"/>
      <c r="S72" s="93">
        <v>24</v>
      </c>
      <c r="T72" s="93"/>
    </row>
    <row r="73" spans="1:20">
      <c r="A73" s="91">
        <v>66</v>
      </c>
      <c r="B73" s="93">
        <v>2004</v>
      </c>
      <c r="C73" s="92" t="s">
        <v>185</v>
      </c>
      <c r="D73" s="95"/>
      <c r="E73" s="95"/>
      <c r="F73" s="95"/>
      <c r="G73" s="95"/>
      <c r="H73" s="93"/>
      <c r="I73" s="93">
        <v>20</v>
      </c>
      <c r="J73" s="93"/>
      <c r="K73" s="93">
        <v>18</v>
      </c>
      <c r="L73" s="93">
        <v>22</v>
      </c>
      <c r="M73" s="93">
        <v>5</v>
      </c>
      <c r="N73" s="93">
        <v>24</v>
      </c>
      <c r="O73" s="93"/>
      <c r="P73" s="93">
        <f t="shared" si="1"/>
        <v>89</v>
      </c>
      <c r="Q73" s="93"/>
      <c r="R73" s="93"/>
      <c r="S73" s="93"/>
      <c r="T73" s="93">
        <v>14</v>
      </c>
    </row>
    <row r="74" spans="1:20">
      <c r="A74" s="91">
        <v>67</v>
      </c>
      <c r="B74" s="91"/>
      <c r="C74" s="92" t="s">
        <v>168</v>
      </c>
      <c r="D74" s="93"/>
      <c r="E74" s="94">
        <v>12</v>
      </c>
      <c r="F74" s="94"/>
      <c r="G74" s="91"/>
      <c r="H74" s="93">
        <v>7</v>
      </c>
      <c r="I74" s="93">
        <v>50</v>
      </c>
      <c r="J74" s="93"/>
      <c r="K74" s="93"/>
      <c r="L74" s="93"/>
      <c r="M74" s="93">
        <v>5</v>
      </c>
      <c r="N74" s="93"/>
      <c r="O74" s="93">
        <v>12</v>
      </c>
      <c r="P74" s="93">
        <f t="shared" si="1"/>
        <v>86</v>
      </c>
      <c r="Q74" s="93"/>
      <c r="R74" s="93"/>
      <c r="S74" s="93">
        <v>25</v>
      </c>
      <c r="T74" s="93"/>
    </row>
    <row r="75" spans="1:20">
      <c r="A75" s="91">
        <v>68</v>
      </c>
      <c r="B75" s="91">
        <v>2003</v>
      </c>
      <c r="C75" s="98" t="s">
        <v>54</v>
      </c>
      <c r="D75" s="93"/>
      <c r="E75" s="91">
        <v>28</v>
      </c>
      <c r="F75" s="94"/>
      <c r="G75" s="91"/>
      <c r="H75" s="93"/>
      <c r="I75" s="93"/>
      <c r="J75" s="93"/>
      <c r="K75" s="93"/>
      <c r="L75" s="93">
        <v>50</v>
      </c>
      <c r="M75" s="93">
        <v>5</v>
      </c>
      <c r="N75" s="93"/>
      <c r="O75" s="93"/>
      <c r="P75" s="93">
        <f t="shared" si="1"/>
        <v>83</v>
      </c>
      <c r="Q75" s="93"/>
      <c r="R75" s="93"/>
      <c r="S75" s="93">
        <v>26</v>
      </c>
      <c r="T75" s="93"/>
    </row>
    <row r="76" spans="1:20">
      <c r="A76" s="91">
        <v>69</v>
      </c>
      <c r="B76" s="91">
        <v>1999</v>
      </c>
      <c r="C76" s="92" t="s">
        <v>121</v>
      </c>
      <c r="D76" s="93">
        <v>22</v>
      </c>
      <c r="E76" s="93"/>
      <c r="F76" s="93">
        <v>24</v>
      </c>
      <c r="G76" s="91">
        <v>7</v>
      </c>
      <c r="H76" s="91">
        <v>28</v>
      </c>
      <c r="I76" s="91"/>
      <c r="J76" s="91"/>
      <c r="K76" s="91"/>
      <c r="L76" s="91"/>
      <c r="M76" s="91"/>
      <c r="N76" s="91"/>
      <c r="O76" s="91"/>
      <c r="P76" s="91">
        <f t="shared" si="1"/>
        <v>81</v>
      </c>
      <c r="Q76" s="93"/>
      <c r="R76" s="93"/>
      <c r="S76" s="93">
        <v>27</v>
      </c>
      <c r="T76" s="93"/>
    </row>
    <row r="77" spans="1:20">
      <c r="A77" s="91">
        <v>70</v>
      </c>
      <c r="B77" s="93">
        <v>2002</v>
      </c>
      <c r="C77" s="92" t="s">
        <v>184</v>
      </c>
      <c r="D77" s="93"/>
      <c r="E77" s="93"/>
      <c r="F77" s="93"/>
      <c r="G77" s="93">
        <v>5</v>
      </c>
      <c r="H77" s="93"/>
      <c r="I77" s="93">
        <v>25</v>
      </c>
      <c r="J77" s="93">
        <v>30</v>
      </c>
      <c r="K77" s="93"/>
      <c r="L77" s="93"/>
      <c r="M77" s="93"/>
      <c r="N77" s="93">
        <v>18</v>
      </c>
      <c r="O77" s="93"/>
      <c r="P77" s="93">
        <f t="shared" si="1"/>
        <v>78</v>
      </c>
      <c r="Q77" s="93"/>
      <c r="R77" s="93"/>
      <c r="S77" s="93"/>
      <c r="T77" s="93">
        <v>15</v>
      </c>
    </row>
    <row r="78" spans="1:20">
      <c r="A78" s="91">
        <v>71</v>
      </c>
      <c r="B78" s="93"/>
      <c r="C78" s="92" t="s">
        <v>208</v>
      </c>
      <c r="D78" s="95"/>
      <c r="E78" s="95"/>
      <c r="F78" s="95"/>
      <c r="G78" s="95"/>
      <c r="H78" s="93"/>
      <c r="I78" s="93"/>
      <c r="J78" s="93"/>
      <c r="K78" s="93"/>
      <c r="L78" s="93"/>
      <c r="M78" s="93"/>
      <c r="N78" s="93">
        <v>76</v>
      </c>
      <c r="O78" s="93"/>
      <c r="P78" s="93">
        <f>SUM(M78:O78)</f>
        <v>76</v>
      </c>
      <c r="Q78" s="93">
        <v>20</v>
      </c>
      <c r="R78" s="93"/>
      <c r="S78" s="93"/>
      <c r="T78" s="93"/>
    </row>
    <row r="79" spans="1:20">
      <c r="A79" s="91">
        <v>72</v>
      </c>
      <c r="B79" s="91">
        <v>1998</v>
      </c>
      <c r="C79" s="92" t="s">
        <v>141</v>
      </c>
      <c r="D79" s="93"/>
      <c r="E79" s="93"/>
      <c r="F79" s="93"/>
      <c r="G79" s="93">
        <v>73</v>
      </c>
      <c r="H79" s="93"/>
      <c r="I79" s="93"/>
      <c r="J79" s="93"/>
      <c r="K79" s="93"/>
      <c r="L79" s="93"/>
      <c r="M79" s="93"/>
      <c r="N79" s="93"/>
      <c r="O79" s="93"/>
      <c r="P79" s="93">
        <f t="shared" ref="P79:P84" si="2">SUM(D79:O79)</f>
        <v>73</v>
      </c>
      <c r="Q79" s="93"/>
      <c r="R79" s="93">
        <v>10</v>
      </c>
      <c r="S79" s="93"/>
      <c r="T79" s="93"/>
    </row>
    <row r="80" spans="1:20">
      <c r="A80" s="91">
        <v>73</v>
      </c>
      <c r="B80" s="93">
        <v>2003</v>
      </c>
      <c r="C80" s="92" t="s">
        <v>202</v>
      </c>
      <c r="D80" s="95"/>
      <c r="E80" s="95"/>
      <c r="F80" s="95"/>
      <c r="G80" s="95"/>
      <c r="H80" s="93"/>
      <c r="I80" s="93"/>
      <c r="J80" s="93"/>
      <c r="K80" s="93"/>
      <c r="L80" s="93">
        <v>28</v>
      </c>
      <c r="M80" s="93">
        <v>5</v>
      </c>
      <c r="N80" s="93"/>
      <c r="O80" s="93">
        <v>32</v>
      </c>
      <c r="P80" s="93">
        <f t="shared" si="2"/>
        <v>65</v>
      </c>
      <c r="Q80" s="93"/>
      <c r="R80" s="93"/>
      <c r="S80" s="93">
        <v>28</v>
      </c>
      <c r="T80" s="93"/>
    </row>
    <row r="81" spans="1:20">
      <c r="A81" s="91">
        <v>74</v>
      </c>
      <c r="B81" s="93">
        <v>2003</v>
      </c>
      <c r="C81" s="92" t="s">
        <v>159</v>
      </c>
      <c r="D81" s="93"/>
      <c r="E81" s="93"/>
      <c r="F81" s="93">
        <v>14</v>
      </c>
      <c r="G81" s="93"/>
      <c r="H81" s="93">
        <v>5</v>
      </c>
      <c r="I81" s="93"/>
      <c r="J81" s="93"/>
      <c r="K81" s="93"/>
      <c r="L81" s="93">
        <v>30</v>
      </c>
      <c r="M81" s="93">
        <v>5</v>
      </c>
      <c r="N81" s="93"/>
      <c r="O81" s="93">
        <v>10</v>
      </c>
      <c r="P81" s="93">
        <f t="shared" si="2"/>
        <v>64</v>
      </c>
      <c r="Q81" s="93"/>
      <c r="R81" s="93"/>
      <c r="S81" s="93">
        <v>29</v>
      </c>
      <c r="T81" s="93"/>
    </row>
    <row r="82" spans="1:20">
      <c r="A82" s="91">
        <v>75</v>
      </c>
      <c r="B82" s="93">
        <v>1989</v>
      </c>
      <c r="C82" s="92" t="s">
        <v>197</v>
      </c>
      <c r="D82" s="95"/>
      <c r="E82" s="95"/>
      <c r="F82" s="95"/>
      <c r="G82" s="95"/>
      <c r="H82" s="93"/>
      <c r="I82" s="93"/>
      <c r="J82" s="93"/>
      <c r="K82" s="93">
        <v>56</v>
      </c>
      <c r="L82" s="93"/>
      <c r="M82" s="93"/>
      <c r="N82" s="93"/>
      <c r="O82" s="93"/>
      <c r="P82" s="93">
        <f t="shared" si="2"/>
        <v>56</v>
      </c>
      <c r="Q82" s="93"/>
      <c r="R82" s="93">
        <v>11</v>
      </c>
      <c r="S82" s="93"/>
      <c r="T82" s="93"/>
    </row>
    <row r="83" spans="1:20">
      <c r="A83" s="91">
        <v>76</v>
      </c>
      <c r="B83" s="93">
        <v>1986</v>
      </c>
      <c r="C83" s="92" t="s">
        <v>198</v>
      </c>
      <c r="D83" s="95"/>
      <c r="E83" s="95"/>
      <c r="F83" s="95"/>
      <c r="G83" s="95"/>
      <c r="H83" s="93"/>
      <c r="I83" s="93"/>
      <c r="J83" s="93"/>
      <c r="K83" s="93">
        <v>54</v>
      </c>
      <c r="L83" s="93"/>
      <c r="M83" s="93"/>
      <c r="N83" s="93"/>
      <c r="O83" s="93"/>
      <c r="P83" s="93">
        <f t="shared" si="2"/>
        <v>54</v>
      </c>
      <c r="Q83" s="93"/>
      <c r="R83" s="93">
        <v>12</v>
      </c>
      <c r="S83" s="93"/>
      <c r="T83" s="93"/>
    </row>
    <row r="84" spans="1:20">
      <c r="A84" s="91">
        <v>77</v>
      </c>
      <c r="B84" s="93">
        <v>1992</v>
      </c>
      <c r="C84" s="92" t="s">
        <v>196</v>
      </c>
      <c r="D84" s="95"/>
      <c r="E84" s="95"/>
      <c r="F84" s="95"/>
      <c r="G84" s="95"/>
      <c r="H84" s="93"/>
      <c r="I84" s="93"/>
      <c r="J84" s="93"/>
      <c r="K84" s="93">
        <v>48</v>
      </c>
      <c r="L84" s="93"/>
      <c r="M84" s="93"/>
      <c r="N84" s="93"/>
      <c r="O84" s="93"/>
      <c r="P84" s="93">
        <f t="shared" si="2"/>
        <v>48</v>
      </c>
      <c r="Q84" s="93">
        <v>21</v>
      </c>
      <c r="R84" s="93"/>
      <c r="S84" s="93"/>
      <c r="T84" s="93"/>
    </row>
    <row r="85" spans="1:20">
      <c r="A85" s="93">
        <v>78</v>
      </c>
      <c r="B85" s="93"/>
      <c r="C85" s="92" t="s">
        <v>207</v>
      </c>
      <c r="D85" s="95"/>
      <c r="E85" s="95"/>
      <c r="F85" s="95"/>
      <c r="G85" s="95"/>
      <c r="H85" s="93"/>
      <c r="I85" s="93"/>
      <c r="J85" s="93"/>
      <c r="K85" s="93"/>
      <c r="L85" s="93"/>
      <c r="M85" s="93">
        <v>48</v>
      </c>
      <c r="N85" s="93"/>
      <c r="O85" s="93"/>
      <c r="P85" s="93">
        <f>SUM(M85:O85)</f>
        <v>48</v>
      </c>
      <c r="Q85" s="93"/>
      <c r="R85" s="93">
        <v>13</v>
      </c>
      <c r="S85" s="93"/>
      <c r="T85" s="93"/>
    </row>
    <row r="86" spans="1:20">
      <c r="A86" s="93">
        <v>79</v>
      </c>
      <c r="B86" s="91"/>
      <c r="C86" s="98" t="s">
        <v>126</v>
      </c>
      <c r="D86" s="93"/>
      <c r="E86" s="91">
        <v>28</v>
      </c>
      <c r="F86" s="94">
        <v>18</v>
      </c>
      <c r="G86" s="91"/>
      <c r="H86" s="93"/>
      <c r="I86" s="93"/>
      <c r="J86" s="93"/>
      <c r="K86" s="93"/>
      <c r="L86" s="93"/>
      <c r="M86" s="93"/>
      <c r="N86" s="93"/>
      <c r="O86" s="93"/>
      <c r="P86" s="93">
        <f>SUM(D86:O86)</f>
        <v>46</v>
      </c>
      <c r="Q86" s="93"/>
      <c r="R86" s="93"/>
      <c r="S86" s="93">
        <v>30</v>
      </c>
      <c r="T86" s="93"/>
    </row>
    <row r="87" spans="1:20">
      <c r="A87" s="93">
        <v>80</v>
      </c>
      <c r="B87" s="91">
        <v>1999</v>
      </c>
      <c r="C87" s="92" t="s">
        <v>123</v>
      </c>
      <c r="D87" s="93"/>
      <c r="E87" s="93"/>
      <c r="F87" s="93">
        <v>22</v>
      </c>
      <c r="G87" s="93"/>
      <c r="H87" s="93">
        <v>5</v>
      </c>
      <c r="I87" s="93"/>
      <c r="J87" s="93"/>
      <c r="K87" s="93">
        <v>18</v>
      </c>
      <c r="L87" s="93"/>
      <c r="M87" s="93"/>
      <c r="N87" s="93"/>
      <c r="O87" s="93"/>
      <c r="P87" s="93">
        <f>SUM(D87:O87)</f>
        <v>45</v>
      </c>
      <c r="Q87" s="93"/>
      <c r="R87" s="93"/>
      <c r="S87" s="93"/>
      <c r="T87" s="93">
        <v>16</v>
      </c>
    </row>
    <row r="88" spans="1:20">
      <c r="A88" s="93">
        <v>81</v>
      </c>
      <c r="B88" s="93">
        <v>1998</v>
      </c>
      <c r="C88" s="92" t="s">
        <v>201</v>
      </c>
      <c r="D88" s="93">
        <v>22</v>
      </c>
      <c r="E88" s="93"/>
      <c r="F88" s="93"/>
      <c r="G88" s="93"/>
      <c r="H88" s="93"/>
      <c r="I88" s="93"/>
      <c r="J88" s="93"/>
      <c r="K88" s="93"/>
      <c r="L88" s="93">
        <v>20</v>
      </c>
      <c r="M88" s="93"/>
      <c r="N88" s="93"/>
      <c r="O88" s="93"/>
      <c r="P88" s="93">
        <f>SUM(D88:O88)</f>
        <v>42</v>
      </c>
      <c r="Q88" s="93">
        <v>22</v>
      </c>
      <c r="R88" s="93"/>
      <c r="S88" s="93"/>
      <c r="T88" s="93"/>
    </row>
    <row r="89" spans="1:20">
      <c r="A89" s="93">
        <v>82</v>
      </c>
      <c r="B89" s="93"/>
      <c r="C89" s="92" t="s">
        <v>209</v>
      </c>
      <c r="D89" s="95"/>
      <c r="E89" s="95"/>
      <c r="F89" s="95"/>
      <c r="G89" s="95"/>
      <c r="H89" s="93"/>
      <c r="I89" s="93"/>
      <c r="J89" s="93"/>
      <c r="K89" s="93"/>
      <c r="L89" s="93"/>
      <c r="M89" s="93"/>
      <c r="N89" s="93">
        <v>42</v>
      </c>
      <c r="O89" s="93"/>
      <c r="P89" s="93">
        <f>SUM(M89:O89)</f>
        <v>42</v>
      </c>
      <c r="Q89" s="93"/>
      <c r="R89" s="93"/>
      <c r="S89" s="93">
        <v>31</v>
      </c>
      <c r="T89" s="93"/>
    </row>
    <row r="90" spans="1:20">
      <c r="A90" s="93">
        <v>83</v>
      </c>
      <c r="B90" s="91"/>
      <c r="C90" s="92" t="s">
        <v>177</v>
      </c>
      <c r="D90" s="93">
        <v>40</v>
      </c>
      <c r="E90" s="93"/>
      <c r="F90" s="93"/>
      <c r="G90" s="91"/>
      <c r="H90" s="93"/>
      <c r="I90" s="93"/>
      <c r="J90" s="93"/>
      <c r="K90" s="93"/>
      <c r="L90" s="93"/>
      <c r="M90" s="93"/>
      <c r="N90" s="93"/>
      <c r="O90" s="93"/>
      <c r="P90" s="93">
        <f>SUM(D90:O90)</f>
        <v>40</v>
      </c>
      <c r="Q90" s="93"/>
      <c r="R90" s="93"/>
      <c r="S90" s="93"/>
      <c r="T90" s="93">
        <v>17</v>
      </c>
    </row>
    <row r="91" spans="1:20">
      <c r="A91" s="93">
        <v>84</v>
      </c>
      <c r="B91" s="91"/>
      <c r="C91" s="92" t="s">
        <v>156</v>
      </c>
      <c r="D91" s="93"/>
      <c r="E91" s="91">
        <v>30</v>
      </c>
      <c r="F91" s="94"/>
      <c r="G91" s="96">
        <v>5</v>
      </c>
      <c r="H91" s="93"/>
      <c r="I91" s="93"/>
      <c r="J91" s="93"/>
      <c r="K91" s="93"/>
      <c r="L91" s="93"/>
      <c r="M91" s="93">
        <v>5</v>
      </c>
      <c r="N91" s="93"/>
      <c r="O91" s="93"/>
      <c r="P91" s="93">
        <f>SUM(D91:O91)</f>
        <v>40</v>
      </c>
      <c r="Q91" s="93"/>
      <c r="R91" s="93"/>
      <c r="S91" s="93"/>
      <c r="T91" s="93">
        <v>17</v>
      </c>
    </row>
    <row r="92" spans="1:20">
      <c r="A92" s="93">
        <v>85</v>
      </c>
      <c r="B92" s="91">
        <v>1999</v>
      </c>
      <c r="C92" s="92" t="s">
        <v>155</v>
      </c>
      <c r="D92" s="93">
        <v>22</v>
      </c>
      <c r="E92" s="93"/>
      <c r="F92" s="93"/>
      <c r="G92" s="91"/>
      <c r="H92" s="93"/>
      <c r="I92" s="93"/>
      <c r="J92" s="93"/>
      <c r="K92" s="93"/>
      <c r="L92" s="93">
        <v>16</v>
      </c>
      <c r="M92" s="93"/>
      <c r="N92" s="93"/>
      <c r="O92" s="93"/>
      <c r="P92" s="93">
        <f>SUM(D92:O92)</f>
        <v>38</v>
      </c>
      <c r="Q92" s="93"/>
      <c r="R92" s="93"/>
      <c r="S92" s="93">
        <v>33</v>
      </c>
      <c r="T92" s="93"/>
    </row>
    <row r="93" spans="1:20">
      <c r="A93" s="93">
        <v>86</v>
      </c>
      <c r="B93" s="93"/>
      <c r="C93" s="92" t="s">
        <v>210</v>
      </c>
      <c r="D93" s="95"/>
      <c r="E93" s="95"/>
      <c r="F93" s="95"/>
      <c r="G93" s="95"/>
      <c r="H93" s="93"/>
      <c r="I93" s="93"/>
      <c r="J93" s="93"/>
      <c r="K93" s="93"/>
      <c r="L93" s="93"/>
      <c r="M93" s="93"/>
      <c r="N93" s="93">
        <v>38</v>
      </c>
      <c r="O93" s="93"/>
      <c r="P93" s="93">
        <f>SUM(M93:O93)</f>
        <v>38</v>
      </c>
      <c r="Q93" s="93">
        <v>23</v>
      </c>
      <c r="R93" s="93"/>
      <c r="S93" s="93"/>
      <c r="T93" s="93"/>
    </row>
    <row r="94" spans="1:20">
      <c r="A94" s="93">
        <v>87</v>
      </c>
      <c r="B94" s="93">
        <v>1979</v>
      </c>
      <c r="C94" s="92" t="s">
        <v>189</v>
      </c>
      <c r="D94" s="95"/>
      <c r="E94" s="95"/>
      <c r="F94" s="95"/>
      <c r="G94" s="95"/>
      <c r="H94" s="93"/>
      <c r="I94" s="93">
        <v>16</v>
      </c>
      <c r="J94" s="93">
        <v>20</v>
      </c>
      <c r="K94" s="93"/>
      <c r="L94" s="93"/>
      <c r="M94" s="93"/>
      <c r="N94" s="93"/>
      <c r="O94" s="93"/>
      <c r="P94" s="93">
        <f>SUM(D94:O94)</f>
        <v>36</v>
      </c>
      <c r="Q94" s="93"/>
      <c r="R94" s="93">
        <v>14</v>
      </c>
      <c r="S94" s="93"/>
      <c r="T94" s="93"/>
    </row>
    <row r="95" spans="1:20">
      <c r="A95" s="93">
        <v>88</v>
      </c>
      <c r="B95" s="93"/>
      <c r="C95" s="92" t="s">
        <v>211</v>
      </c>
      <c r="D95" s="95"/>
      <c r="E95" s="95"/>
      <c r="F95" s="95"/>
      <c r="G95" s="95"/>
      <c r="H95" s="93"/>
      <c r="I95" s="93"/>
      <c r="J95" s="93"/>
      <c r="K95" s="93"/>
      <c r="L95" s="93"/>
      <c r="M95" s="93"/>
      <c r="N95" s="93">
        <v>36</v>
      </c>
      <c r="O95" s="93"/>
      <c r="P95" s="93">
        <f>SUM(M95:O95)</f>
        <v>36</v>
      </c>
      <c r="Q95" s="93">
        <v>24</v>
      </c>
      <c r="R95" s="93"/>
      <c r="S95" s="93"/>
      <c r="T95" s="93"/>
    </row>
    <row r="96" spans="1:20">
      <c r="A96" s="93">
        <v>89</v>
      </c>
      <c r="B96" s="91"/>
      <c r="C96" s="92" t="s">
        <v>183</v>
      </c>
      <c r="D96" s="95"/>
      <c r="E96" s="95"/>
      <c r="F96" s="95"/>
      <c r="G96" s="95"/>
      <c r="H96" s="93"/>
      <c r="I96" s="93">
        <v>35</v>
      </c>
      <c r="J96" s="93"/>
      <c r="K96" s="93"/>
      <c r="L96" s="93"/>
      <c r="M96" s="93"/>
      <c r="N96" s="93"/>
      <c r="O96" s="93"/>
      <c r="P96" s="93">
        <f>SUM(D96:O96)</f>
        <v>35</v>
      </c>
      <c r="Q96" s="93"/>
      <c r="R96" s="93"/>
      <c r="S96" s="93">
        <v>34</v>
      </c>
      <c r="T96" s="93"/>
    </row>
    <row r="97" spans="1:20">
      <c r="A97" s="93">
        <v>90</v>
      </c>
      <c r="B97" s="93">
        <v>2001</v>
      </c>
      <c r="C97" s="92" t="s">
        <v>213</v>
      </c>
      <c r="D97" s="95"/>
      <c r="E97" s="95"/>
      <c r="F97" s="95"/>
      <c r="G97" s="95"/>
      <c r="H97" s="93"/>
      <c r="I97" s="93"/>
      <c r="J97" s="93"/>
      <c r="K97" s="93"/>
      <c r="L97" s="93"/>
      <c r="M97" s="93">
        <v>5</v>
      </c>
      <c r="N97" s="93"/>
      <c r="O97" s="93">
        <v>30</v>
      </c>
      <c r="P97" s="93">
        <f>SUM(M97:O97)</f>
        <v>35</v>
      </c>
      <c r="Q97" s="93"/>
      <c r="R97" s="93"/>
      <c r="S97" s="93"/>
      <c r="T97" s="93">
        <v>19</v>
      </c>
    </row>
    <row r="98" spans="1:20">
      <c r="A98" s="93">
        <v>91</v>
      </c>
      <c r="B98" s="91"/>
      <c r="C98" s="92" t="s">
        <v>84</v>
      </c>
      <c r="D98" s="93">
        <v>34</v>
      </c>
      <c r="E98" s="93"/>
      <c r="F98" s="93"/>
      <c r="G98" s="91"/>
      <c r="H98" s="93"/>
      <c r="I98" s="93"/>
      <c r="J98" s="93"/>
      <c r="K98" s="93"/>
      <c r="L98" s="93"/>
      <c r="M98" s="93"/>
      <c r="N98" s="93"/>
      <c r="O98" s="93"/>
      <c r="P98" s="93">
        <f>SUM(D98:O98)</f>
        <v>34</v>
      </c>
      <c r="Q98" s="93"/>
      <c r="R98" s="93"/>
      <c r="S98" s="93"/>
      <c r="T98" s="93">
        <v>20</v>
      </c>
    </row>
    <row r="99" spans="1:20">
      <c r="A99" s="93">
        <v>92</v>
      </c>
      <c r="B99" s="91"/>
      <c r="C99" s="92" t="s">
        <v>53</v>
      </c>
      <c r="D99" s="93"/>
      <c r="E99" s="91">
        <v>32</v>
      </c>
      <c r="F99" s="94"/>
      <c r="G99" s="91"/>
      <c r="H99" s="93"/>
      <c r="I99" s="93"/>
      <c r="J99" s="93"/>
      <c r="K99" s="93"/>
      <c r="L99" s="93"/>
      <c r="M99" s="93"/>
      <c r="N99" s="93"/>
      <c r="O99" s="93"/>
      <c r="P99" s="93">
        <f>SUM(D99:O99)</f>
        <v>32</v>
      </c>
      <c r="Q99" s="93"/>
      <c r="R99" s="93"/>
      <c r="S99" s="93">
        <v>35</v>
      </c>
      <c r="T99" s="93"/>
    </row>
    <row r="100" spans="1:20">
      <c r="A100" s="93">
        <v>93</v>
      </c>
      <c r="B100" s="91"/>
      <c r="C100" s="98" t="s">
        <v>18</v>
      </c>
      <c r="D100" s="93"/>
      <c r="E100" s="91">
        <v>28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>
        <f>SUM(D100:O100)</f>
        <v>28</v>
      </c>
      <c r="Q100" s="93"/>
      <c r="R100" s="93"/>
      <c r="S100" s="93">
        <v>36</v>
      </c>
      <c r="T100" s="93"/>
    </row>
    <row r="101" spans="1:20">
      <c r="A101" s="93">
        <v>94</v>
      </c>
      <c r="B101" s="93">
        <v>2002</v>
      </c>
      <c r="C101" s="92" t="s">
        <v>214</v>
      </c>
      <c r="D101" s="95"/>
      <c r="E101" s="95"/>
      <c r="F101" s="95"/>
      <c r="G101" s="95"/>
      <c r="H101" s="93"/>
      <c r="I101" s="93"/>
      <c r="J101" s="93"/>
      <c r="K101" s="93"/>
      <c r="L101" s="93"/>
      <c r="M101" s="93"/>
      <c r="N101" s="93"/>
      <c r="O101" s="93">
        <v>28</v>
      </c>
      <c r="P101" s="93">
        <f>SUM(M101:O101)</f>
        <v>28</v>
      </c>
      <c r="Q101" s="93"/>
      <c r="R101" s="93"/>
      <c r="S101" s="93">
        <v>36</v>
      </c>
      <c r="T101" s="93"/>
    </row>
    <row r="102" spans="1:20">
      <c r="A102" s="93">
        <v>95</v>
      </c>
      <c r="B102" s="93">
        <v>2002</v>
      </c>
      <c r="C102" s="92" t="s">
        <v>203</v>
      </c>
      <c r="D102" s="95"/>
      <c r="E102" s="95"/>
      <c r="F102" s="95"/>
      <c r="G102" s="95"/>
      <c r="H102" s="93"/>
      <c r="I102" s="93"/>
      <c r="J102" s="93"/>
      <c r="K102" s="93"/>
      <c r="L102" s="93">
        <v>26</v>
      </c>
      <c r="M102" s="93"/>
      <c r="N102" s="93"/>
      <c r="O102" s="93"/>
      <c r="P102" s="93">
        <f>SUM(D102:O102)</f>
        <v>26</v>
      </c>
      <c r="Q102" s="93"/>
      <c r="R102" s="93"/>
      <c r="S102" s="93">
        <v>38</v>
      </c>
      <c r="T102" s="93"/>
    </row>
    <row r="103" spans="1:20">
      <c r="A103" s="93">
        <v>96</v>
      </c>
      <c r="B103" s="93">
        <v>2003</v>
      </c>
      <c r="C103" s="92" t="s">
        <v>204</v>
      </c>
      <c r="D103" s="95"/>
      <c r="E103" s="95"/>
      <c r="F103" s="95"/>
      <c r="G103" s="95"/>
      <c r="H103" s="93"/>
      <c r="I103" s="93"/>
      <c r="J103" s="93"/>
      <c r="K103" s="93"/>
      <c r="L103" s="93">
        <v>24</v>
      </c>
      <c r="M103" s="93"/>
      <c r="N103" s="93"/>
      <c r="O103" s="93"/>
      <c r="P103" s="93">
        <f>SUM(D103:O103)</f>
        <v>24</v>
      </c>
      <c r="Q103" s="93"/>
      <c r="R103" s="93"/>
      <c r="S103" s="93">
        <v>39</v>
      </c>
      <c r="T103" s="93"/>
    </row>
    <row r="104" spans="1:20">
      <c r="A104" s="93">
        <v>97</v>
      </c>
      <c r="B104" s="93">
        <v>2002</v>
      </c>
      <c r="C104" s="92" t="s">
        <v>170</v>
      </c>
      <c r="D104" s="95"/>
      <c r="E104" s="95"/>
      <c r="F104" s="95"/>
      <c r="G104" s="95"/>
      <c r="H104" s="93">
        <v>5</v>
      </c>
      <c r="I104" s="93"/>
      <c r="J104" s="93"/>
      <c r="K104" s="93">
        <v>18</v>
      </c>
      <c r="L104" s="93"/>
      <c r="M104" s="93"/>
      <c r="N104" s="93"/>
      <c r="O104" s="93"/>
      <c r="P104" s="93">
        <f>SUM(D104:O104)</f>
        <v>23</v>
      </c>
      <c r="Q104" s="93"/>
      <c r="R104" s="93"/>
      <c r="S104" s="93"/>
      <c r="T104" s="93">
        <v>21</v>
      </c>
    </row>
    <row r="105" spans="1:20">
      <c r="A105" s="93">
        <v>98</v>
      </c>
      <c r="B105" s="93"/>
      <c r="C105" s="92" t="s">
        <v>215</v>
      </c>
      <c r="D105" s="95"/>
      <c r="E105" s="95"/>
      <c r="F105" s="95"/>
      <c r="G105" s="95"/>
      <c r="H105" s="93"/>
      <c r="I105" s="93"/>
      <c r="J105" s="93"/>
      <c r="K105" s="93"/>
      <c r="L105" s="93"/>
      <c r="M105" s="93"/>
      <c r="N105" s="93"/>
      <c r="O105" s="93">
        <v>22</v>
      </c>
      <c r="P105" s="93">
        <f>SUM(M105:O105)</f>
        <v>22</v>
      </c>
      <c r="Q105" s="93"/>
      <c r="R105" s="93"/>
      <c r="S105" s="93">
        <v>40</v>
      </c>
      <c r="T105" s="93"/>
    </row>
    <row r="106" spans="1:20">
      <c r="A106" s="93">
        <v>99</v>
      </c>
      <c r="B106" s="93">
        <v>2002</v>
      </c>
      <c r="C106" s="92" t="s">
        <v>58</v>
      </c>
      <c r="D106" s="93"/>
      <c r="E106" s="91">
        <v>20</v>
      </c>
      <c r="F106" s="94"/>
      <c r="G106" s="91"/>
      <c r="H106" s="93"/>
      <c r="I106" s="93"/>
      <c r="J106" s="93"/>
      <c r="K106" s="93"/>
      <c r="L106" s="93"/>
      <c r="M106" s="93"/>
      <c r="N106" s="93"/>
      <c r="O106" s="93"/>
      <c r="P106" s="93">
        <f>SUM(D106:O106)</f>
        <v>20</v>
      </c>
      <c r="Q106" s="93"/>
      <c r="R106" s="93"/>
      <c r="S106" s="93"/>
      <c r="T106" s="93">
        <v>22</v>
      </c>
    </row>
    <row r="107" spans="1:20">
      <c r="A107" s="93">
        <v>100</v>
      </c>
      <c r="B107" s="93">
        <v>2002</v>
      </c>
      <c r="C107" s="92" t="s">
        <v>56</v>
      </c>
      <c r="D107" s="93"/>
      <c r="E107" s="91">
        <v>20</v>
      </c>
      <c r="F107" s="94"/>
      <c r="G107" s="91"/>
      <c r="H107" s="93"/>
      <c r="I107" s="93"/>
      <c r="J107" s="93"/>
      <c r="K107" s="93"/>
      <c r="L107" s="93"/>
      <c r="M107" s="93"/>
      <c r="N107" s="93"/>
      <c r="O107" s="93"/>
      <c r="P107" s="93">
        <f>SUM(D107:O107)</f>
        <v>20</v>
      </c>
      <c r="Q107" s="93"/>
      <c r="R107" s="93"/>
      <c r="S107" s="93"/>
      <c r="T107" s="93">
        <v>22</v>
      </c>
    </row>
    <row r="108" spans="1:20">
      <c r="A108" s="93">
        <v>101</v>
      </c>
      <c r="B108" s="93">
        <v>2002</v>
      </c>
      <c r="C108" s="92" t="s">
        <v>57</v>
      </c>
      <c r="D108" s="93"/>
      <c r="E108" s="91">
        <v>20</v>
      </c>
      <c r="F108" s="94"/>
      <c r="G108" s="91"/>
      <c r="H108" s="93"/>
      <c r="I108" s="93"/>
      <c r="J108" s="93"/>
      <c r="K108" s="93"/>
      <c r="L108" s="93"/>
      <c r="M108" s="93"/>
      <c r="N108" s="93"/>
      <c r="O108" s="93"/>
      <c r="P108" s="93">
        <f>SUM(D108:O108)</f>
        <v>20</v>
      </c>
      <c r="Q108" s="93"/>
      <c r="R108" s="93"/>
      <c r="S108" s="93"/>
      <c r="T108" s="93">
        <v>22</v>
      </c>
    </row>
    <row r="109" spans="1:20">
      <c r="A109" s="93">
        <v>102</v>
      </c>
      <c r="B109" s="93"/>
      <c r="C109" s="92" t="s">
        <v>186</v>
      </c>
      <c r="D109" s="95"/>
      <c r="E109" s="95"/>
      <c r="F109" s="95"/>
      <c r="G109" s="95"/>
      <c r="H109" s="93"/>
      <c r="I109" s="93">
        <v>15</v>
      </c>
      <c r="J109" s="93"/>
      <c r="K109" s="93"/>
      <c r="L109" s="93"/>
      <c r="M109" s="93">
        <v>5</v>
      </c>
      <c r="N109" s="93"/>
      <c r="O109" s="93"/>
      <c r="P109" s="93">
        <f>SUM(F109:O109)</f>
        <v>20</v>
      </c>
      <c r="Q109" s="93"/>
      <c r="R109" s="93"/>
      <c r="S109" s="93"/>
      <c r="T109" s="93">
        <v>22</v>
      </c>
    </row>
    <row r="110" spans="1:20">
      <c r="A110" s="93">
        <v>103</v>
      </c>
      <c r="B110" s="93">
        <v>2003</v>
      </c>
      <c r="C110" s="92" t="s">
        <v>212</v>
      </c>
      <c r="D110" s="95"/>
      <c r="E110" s="95"/>
      <c r="F110" s="95"/>
      <c r="G110" s="95"/>
      <c r="H110" s="93"/>
      <c r="I110" s="93"/>
      <c r="J110" s="93"/>
      <c r="K110" s="93"/>
      <c r="L110" s="93"/>
      <c r="M110" s="93"/>
      <c r="N110" s="93">
        <v>20</v>
      </c>
      <c r="O110" s="93"/>
      <c r="P110" s="93">
        <f>SUM(M110:O110)</f>
        <v>20</v>
      </c>
      <c r="Q110" s="93"/>
      <c r="R110" s="93"/>
      <c r="S110" s="93">
        <v>42</v>
      </c>
      <c r="T110" s="93"/>
    </row>
    <row r="111" spans="1:20">
      <c r="A111" s="93">
        <v>104</v>
      </c>
      <c r="B111" s="93"/>
      <c r="C111" s="92" t="s">
        <v>128</v>
      </c>
      <c r="D111" s="93"/>
      <c r="E111" s="93"/>
      <c r="F111" s="93">
        <v>18</v>
      </c>
      <c r="G111" s="93"/>
      <c r="H111" s="93"/>
      <c r="I111" s="93"/>
      <c r="J111" s="93"/>
      <c r="K111" s="93"/>
      <c r="L111" s="93"/>
      <c r="M111" s="93"/>
      <c r="N111" s="93"/>
      <c r="O111" s="93"/>
      <c r="P111" s="93">
        <f>SUM(D111:K111)</f>
        <v>18</v>
      </c>
      <c r="Q111" s="93"/>
      <c r="R111" s="93"/>
      <c r="S111" s="93">
        <v>43</v>
      </c>
      <c r="T111" s="93"/>
    </row>
    <row r="112" spans="1:20">
      <c r="A112" s="93">
        <v>105</v>
      </c>
      <c r="B112" s="93">
        <v>2002</v>
      </c>
      <c r="C112" s="92" t="s">
        <v>199</v>
      </c>
      <c r="D112" s="95"/>
      <c r="E112" s="95"/>
      <c r="F112" s="95"/>
      <c r="G112" s="95"/>
      <c r="H112" s="93"/>
      <c r="I112" s="93"/>
      <c r="J112" s="93"/>
      <c r="K112" s="93">
        <v>18</v>
      </c>
      <c r="L112" s="93"/>
      <c r="M112" s="93"/>
      <c r="N112" s="93"/>
      <c r="O112" s="93"/>
      <c r="P112" s="93">
        <f>SUM(F112:O112)</f>
        <v>18</v>
      </c>
      <c r="Q112" s="93"/>
      <c r="R112" s="93"/>
      <c r="S112" s="93">
        <v>43</v>
      </c>
      <c r="T112" s="93"/>
    </row>
    <row r="113" spans="1:20">
      <c r="A113" s="93">
        <v>106</v>
      </c>
      <c r="B113" s="93">
        <v>2003</v>
      </c>
      <c r="C113" s="92" t="s">
        <v>200</v>
      </c>
      <c r="D113" s="95"/>
      <c r="E113" s="95"/>
      <c r="F113" s="95"/>
      <c r="G113" s="95"/>
      <c r="H113" s="93"/>
      <c r="I113" s="93"/>
      <c r="J113" s="93"/>
      <c r="K113" s="93">
        <v>18</v>
      </c>
      <c r="L113" s="93"/>
      <c r="M113" s="93"/>
      <c r="N113" s="93"/>
      <c r="O113" s="93"/>
      <c r="P113" s="93">
        <f>SUM(F113:O113)</f>
        <v>18</v>
      </c>
      <c r="Q113" s="93"/>
      <c r="R113" s="93"/>
      <c r="S113" s="93"/>
      <c r="T113" s="93">
        <v>26</v>
      </c>
    </row>
    <row r="114" spans="1:20">
      <c r="A114" s="93">
        <v>107</v>
      </c>
      <c r="B114" s="93">
        <v>1998</v>
      </c>
      <c r="C114" s="92" t="s">
        <v>205</v>
      </c>
      <c r="D114" s="95"/>
      <c r="E114" s="95"/>
      <c r="F114" s="95"/>
      <c r="G114" s="95"/>
      <c r="H114" s="93"/>
      <c r="I114" s="93"/>
      <c r="J114" s="93"/>
      <c r="K114" s="93"/>
      <c r="L114" s="93">
        <v>18</v>
      </c>
      <c r="M114" s="93"/>
      <c r="N114" s="93"/>
      <c r="O114" s="93"/>
      <c r="P114" s="93">
        <f>SUM(F114:O114)</f>
        <v>18</v>
      </c>
      <c r="Q114" s="93"/>
      <c r="R114" s="93"/>
      <c r="S114" s="93">
        <v>43</v>
      </c>
      <c r="T114" s="93"/>
    </row>
    <row r="115" spans="1:20">
      <c r="A115" s="93">
        <v>108</v>
      </c>
      <c r="B115" s="93"/>
      <c r="C115" s="92" t="s">
        <v>131</v>
      </c>
      <c r="D115" s="93"/>
      <c r="E115" s="93"/>
      <c r="F115" s="93">
        <v>14</v>
      </c>
      <c r="G115" s="93"/>
      <c r="H115" s="93"/>
      <c r="I115" s="93"/>
      <c r="J115" s="93"/>
      <c r="K115" s="93"/>
      <c r="L115" s="93"/>
      <c r="M115" s="93"/>
      <c r="N115" s="93"/>
      <c r="O115" s="93"/>
      <c r="P115" s="93">
        <f>SUM(F115:O115)</f>
        <v>14</v>
      </c>
      <c r="Q115" s="93"/>
      <c r="R115" s="93"/>
      <c r="S115" s="93">
        <v>47</v>
      </c>
      <c r="T115" s="93"/>
    </row>
    <row r="116" spans="1:20">
      <c r="A116" s="93">
        <v>109</v>
      </c>
      <c r="B116" s="93">
        <v>2003</v>
      </c>
      <c r="C116" s="92" t="s">
        <v>216</v>
      </c>
      <c r="D116" s="95"/>
      <c r="E116" s="95"/>
      <c r="F116" s="95"/>
      <c r="G116" s="95"/>
      <c r="H116" s="93"/>
      <c r="I116" s="93"/>
      <c r="J116" s="93"/>
      <c r="K116" s="93"/>
      <c r="L116" s="93"/>
      <c r="M116" s="93">
        <v>5</v>
      </c>
      <c r="N116" s="93"/>
      <c r="O116" s="93">
        <v>8</v>
      </c>
      <c r="P116" s="93">
        <f>SUM(M116:O116)</f>
        <v>13</v>
      </c>
      <c r="Q116" s="93"/>
      <c r="R116" s="93"/>
      <c r="S116" s="93">
        <v>48</v>
      </c>
      <c r="T116" s="93"/>
    </row>
    <row r="117" spans="1:20">
      <c r="A117" s="93">
        <v>110</v>
      </c>
      <c r="B117" s="93"/>
      <c r="C117" s="92" t="s">
        <v>181</v>
      </c>
      <c r="D117" s="95"/>
      <c r="E117" s="95"/>
      <c r="F117" s="95"/>
      <c r="G117" s="95"/>
      <c r="H117" s="93"/>
      <c r="I117" s="93">
        <v>10</v>
      </c>
      <c r="J117" s="93"/>
      <c r="K117" s="93"/>
      <c r="L117" s="93"/>
      <c r="M117" s="93"/>
      <c r="N117" s="93"/>
      <c r="O117" s="93"/>
      <c r="P117" s="93">
        <f>SUM(F117:O117)</f>
        <v>10</v>
      </c>
      <c r="Q117" s="93"/>
      <c r="R117" s="93"/>
      <c r="S117" s="93">
        <v>49</v>
      </c>
      <c r="T117" s="93"/>
    </row>
    <row r="118" spans="1:20">
      <c r="A118" s="93">
        <v>111</v>
      </c>
      <c r="B118" s="93"/>
      <c r="C118" s="92" t="s">
        <v>169</v>
      </c>
      <c r="D118" s="95"/>
      <c r="E118" s="95"/>
      <c r="F118" s="95"/>
      <c r="G118" s="95"/>
      <c r="H118" s="93">
        <v>5</v>
      </c>
      <c r="I118" s="93"/>
      <c r="J118" s="93"/>
      <c r="K118" s="93"/>
      <c r="L118" s="93"/>
      <c r="M118" s="93"/>
      <c r="N118" s="93"/>
      <c r="O118" s="93"/>
      <c r="P118" s="93">
        <f>SUM(F118:O118)</f>
        <v>5</v>
      </c>
      <c r="Q118" s="93"/>
      <c r="R118" s="93"/>
      <c r="S118" s="93">
        <v>50</v>
      </c>
      <c r="T118" s="93"/>
    </row>
    <row r="119" spans="1:20">
      <c r="A119" s="93">
        <v>112</v>
      </c>
      <c r="B119" s="93">
        <v>1993</v>
      </c>
      <c r="C119" s="92" t="s">
        <v>217</v>
      </c>
      <c r="D119" s="95"/>
      <c r="E119" s="95"/>
      <c r="F119" s="95"/>
      <c r="G119" s="95"/>
      <c r="H119" s="93"/>
      <c r="I119" s="93"/>
      <c r="J119" s="93"/>
      <c r="K119" s="93"/>
      <c r="L119" s="93"/>
      <c r="M119" s="93">
        <v>5</v>
      </c>
      <c r="N119" s="93"/>
      <c r="O119" s="93"/>
      <c r="P119" s="93">
        <f t="shared" ref="P119:P124" si="3">SUM(M119:O119)</f>
        <v>5</v>
      </c>
      <c r="Q119" s="93"/>
      <c r="R119" s="93"/>
      <c r="S119" s="93">
        <v>50</v>
      </c>
      <c r="T119" s="93"/>
    </row>
    <row r="120" spans="1:20">
      <c r="A120" s="93">
        <v>113</v>
      </c>
      <c r="B120" s="93"/>
      <c r="C120" s="92" t="s">
        <v>218</v>
      </c>
      <c r="D120" s="95"/>
      <c r="E120" s="95"/>
      <c r="F120" s="95"/>
      <c r="G120" s="95"/>
      <c r="H120" s="93"/>
      <c r="I120" s="93"/>
      <c r="J120" s="93"/>
      <c r="K120" s="93"/>
      <c r="L120" s="93"/>
      <c r="M120" s="93">
        <v>5</v>
      </c>
      <c r="N120" s="93"/>
      <c r="O120" s="93"/>
      <c r="P120" s="93">
        <f t="shared" si="3"/>
        <v>5</v>
      </c>
      <c r="Q120" s="93"/>
      <c r="R120" s="93"/>
      <c r="S120" s="93">
        <v>50</v>
      </c>
      <c r="T120" s="93"/>
    </row>
    <row r="121" spans="1:20">
      <c r="A121" s="93">
        <v>114</v>
      </c>
      <c r="B121" s="93">
        <v>2003</v>
      </c>
      <c r="C121" s="92" t="s">
        <v>219</v>
      </c>
      <c r="D121" s="95"/>
      <c r="E121" s="95"/>
      <c r="F121" s="95"/>
      <c r="G121" s="95"/>
      <c r="H121" s="93"/>
      <c r="I121" s="93"/>
      <c r="J121" s="93"/>
      <c r="K121" s="93"/>
      <c r="L121" s="93"/>
      <c r="M121" s="93">
        <v>5</v>
      </c>
      <c r="N121" s="93"/>
      <c r="O121" s="93"/>
      <c r="P121" s="93">
        <f t="shared" si="3"/>
        <v>5</v>
      </c>
      <c r="Q121" s="93"/>
      <c r="R121" s="93"/>
      <c r="S121" s="93">
        <v>50</v>
      </c>
      <c r="T121" s="93"/>
    </row>
    <row r="122" spans="1:20">
      <c r="A122" s="93">
        <v>115</v>
      </c>
      <c r="B122" s="93">
        <v>2003</v>
      </c>
      <c r="C122" s="92" t="s">
        <v>220</v>
      </c>
      <c r="D122" s="95"/>
      <c r="E122" s="95"/>
      <c r="F122" s="95"/>
      <c r="G122" s="95"/>
      <c r="H122" s="93"/>
      <c r="I122" s="93"/>
      <c r="J122" s="93"/>
      <c r="K122" s="93"/>
      <c r="L122" s="93"/>
      <c r="M122" s="93">
        <v>5</v>
      </c>
      <c r="N122" s="93"/>
      <c r="O122" s="93"/>
      <c r="P122" s="93">
        <f t="shared" si="3"/>
        <v>5</v>
      </c>
      <c r="Q122" s="93"/>
      <c r="R122" s="93"/>
      <c r="S122" s="93"/>
      <c r="T122" s="93">
        <v>27</v>
      </c>
    </row>
    <row r="123" spans="1:20">
      <c r="A123" s="93">
        <v>116</v>
      </c>
      <c r="B123" s="93">
        <v>2003</v>
      </c>
      <c r="C123" s="92" t="s">
        <v>221</v>
      </c>
      <c r="D123" s="95"/>
      <c r="E123" s="95"/>
      <c r="F123" s="95"/>
      <c r="G123" s="95"/>
      <c r="H123" s="93"/>
      <c r="I123" s="93"/>
      <c r="J123" s="93"/>
      <c r="K123" s="93"/>
      <c r="L123" s="93"/>
      <c r="M123" s="93">
        <v>5</v>
      </c>
      <c r="N123" s="93"/>
      <c r="O123" s="93"/>
      <c r="P123" s="93">
        <f t="shared" si="3"/>
        <v>5</v>
      </c>
      <c r="Q123" s="93"/>
      <c r="R123" s="93"/>
      <c r="S123" s="93"/>
      <c r="T123" s="93">
        <v>27</v>
      </c>
    </row>
    <row r="124" spans="1:20">
      <c r="A124" s="93">
        <v>117</v>
      </c>
      <c r="B124" s="93">
        <v>2003</v>
      </c>
      <c r="C124" s="92" t="s">
        <v>222</v>
      </c>
      <c r="D124" s="95"/>
      <c r="E124" s="95"/>
      <c r="F124" s="95"/>
      <c r="G124" s="95"/>
      <c r="H124" s="93"/>
      <c r="I124" s="93"/>
      <c r="J124" s="93"/>
      <c r="K124" s="93"/>
      <c r="L124" s="93"/>
      <c r="M124" s="93">
        <v>5</v>
      </c>
      <c r="N124" s="93"/>
      <c r="O124" s="93"/>
      <c r="P124" s="93">
        <f t="shared" si="3"/>
        <v>5</v>
      </c>
      <c r="Q124" s="93"/>
      <c r="R124" s="93"/>
      <c r="S124" s="93">
        <v>50</v>
      </c>
      <c r="T124" s="93"/>
    </row>
  </sheetData>
  <phoneticPr fontId="4" type="noConversion"/>
  <pageMargins left="0" right="0.19685039370078741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24.11.2013</vt:lpstr>
      <vt:lpstr>17.11.2013</vt:lpstr>
      <vt:lpstr>08.12.2013</vt:lpstr>
      <vt:lpstr>15.12.2013</vt:lpstr>
      <vt:lpstr>22.12.2013</vt:lpstr>
      <vt:lpstr>Сводный протокол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NN</cp:lastModifiedBy>
  <cp:lastPrinted>2014-04-10T13:43:48Z</cp:lastPrinted>
  <dcterms:created xsi:type="dcterms:W3CDTF">2013-11-28T23:01:23Z</dcterms:created>
  <dcterms:modified xsi:type="dcterms:W3CDTF">2014-04-12T06:19:17Z</dcterms:modified>
</cp:coreProperties>
</file>